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Лютий\лютий 3\"/>
    </mc:Choice>
  </mc:AlternateContent>
  <bookViews>
    <workbookView xWindow="0" yWindow="0" windowWidth="28800" windowHeight="12375"/>
  </bookViews>
  <sheets>
    <sheet name="Лист1" sheetId="1" r:id="rId1"/>
  </sheets>
  <definedNames>
    <definedName name="_xlnm.Print_Area" localSheetId="0">Лист1!$A$1:$F$72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" i="1" l="1"/>
  <c r="F47" i="1"/>
  <c r="F70" i="1"/>
  <c r="F61" i="1"/>
  <c r="F57" i="1"/>
  <c r="F50" i="1"/>
  <c r="F12" i="1" l="1"/>
  <c r="F40" i="1" l="1"/>
  <c r="F16" i="1"/>
</calcChain>
</file>

<file path=xl/sharedStrings.xml><?xml version="1.0" encoding="utf-8"?>
<sst xmlns="http://schemas.openxmlformats.org/spreadsheetml/2006/main" count="252" uniqueCount="179">
  <si>
    <t>№з/п</t>
  </si>
  <si>
    <t>Зміст заходу (короткий перелік виконаних робіт)</t>
  </si>
  <si>
    <t>Джерело фінансування</t>
  </si>
  <si>
    <t>Місце впровадження</t>
  </si>
  <si>
    <t>Всього в КП "Електроавтотранс"</t>
  </si>
  <si>
    <t>Всього у бюджетних закладах</t>
  </si>
  <si>
    <t>Вартість заходу, тис. грн.</t>
  </si>
  <si>
    <t>1.1.</t>
  </si>
  <si>
    <t>2.2.</t>
  </si>
  <si>
    <t>2.1.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</si>
  <si>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</si>
  <si>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</si>
  <si>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</si>
  <si>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</si>
  <si>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</si>
  <si>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</si>
  <si>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</si>
  <si>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</si>
  <si>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</si>
  <si>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</si>
  <si>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</si>
  <si>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</si>
  <si>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</si>
  <si>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</si>
  <si>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</si>
  <si>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</si>
  <si>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</si>
  <si>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</si>
  <si>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3.19.</t>
  </si>
  <si>
    <t>3.20.</t>
  </si>
  <si>
    <t>3.21.</t>
  </si>
  <si>
    <t>4.1.</t>
  </si>
  <si>
    <t>5.1.</t>
  </si>
  <si>
    <t>7.1.</t>
  </si>
  <si>
    <t>7.2.</t>
  </si>
  <si>
    <t xml:space="preserve">Додаток 2 до рішення
виконавчого комітету
від                         № </t>
  </si>
  <si>
    <t>Всього у закладах культури, у т.ч.:</t>
  </si>
  <si>
    <t>3. Заклади охорони здоров'я</t>
  </si>
  <si>
    <t>інформація відсутня</t>
  </si>
  <si>
    <t>4. Заклади соціальної політики</t>
  </si>
  <si>
    <t>Всього у закладах соціальної політики, у т.ч.:</t>
  </si>
  <si>
    <t>Всього у закладах охорони здоров'я, у т.ч.:</t>
  </si>
  <si>
    <t>Комунальні підприємства</t>
  </si>
  <si>
    <t>Всього в комунальних підприємствах</t>
  </si>
  <si>
    <t>Всього у бюджетній сфері, комунальних підприємствах та житловому фонді</t>
  </si>
  <si>
    <t>Керуючий справами виконавчого комітету міської ради</t>
  </si>
  <si>
    <t>Всього в ДМП "Івано-Франківськ-теплокомуненерго"</t>
  </si>
  <si>
    <t>Ігор ШЕВЧУК</t>
  </si>
  <si>
    <t>Всього у  КП "Івано-Франківськводоекотехпром"</t>
  </si>
  <si>
    <t>Всього у закладах освіти, у т.ч.:</t>
  </si>
  <si>
    <t>1. Заклади освіти</t>
  </si>
  <si>
    <t>2. Заклади культури</t>
  </si>
  <si>
    <t>4.2.</t>
  </si>
  <si>
    <t>Кількісні характеристики заходу (шт., м², потужність заміненого та нового обладнання тощо)</t>
  </si>
  <si>
    <t>6.1.</t>
  </si>
  <si>
    <t>План заходів з енергозбереження та підвищення енергоефективності будівель бюджетних закладів, об'єктів комунальних підприємств на 2025 рік</t>
  </si>
  <si>
    <t>Ремонт системи опалення та встановлення модульних котелень</t>
  </si>
  <si>
    <t>16 будівель</t>
  </si>
  <si>
    <t>Ліцей № 3 (вул. І.Франка, 14), Ліцей № 5 (вул. Франка,19), Ліцей №11 (вул. Лепкого,9), Ліцей №6 (вул. Джерельна, 2а), Початкова школа №9 ( вул. Гетьмана Мазепи, 169/4), Ліцей 19 (вул. Г.Хоткевича, 56), Ліцей №21 (вул. Сахарова, 36а)  Початкова школа №26 (вул. Шухевичів, 27 а), ЗДО №7 "Золотий ключик" (вул. Шевченка,15), ЗДО №9 "Дзвіночок" (вул. Коновальця, 135), ЗДО №11 "Пізнайко" (вул. Сахарова, 32а), ЗДО №14 "Пролісок" (Підгірянки, 21),  Крихівецький ліцей (с. Крихівці, вул. 22 Січня, 141 а), Радчанський ліцей (с.Радча, вул Т.Шевченка, 14), Підпечерівський КЗДО "Колосок" (с. Підпечери, вул. Сагайдачного, 2), Департамент освіти та науки (вул. Новгородська,15).</t>
  </si>
  <si>
    <t xml:space="preserve">Заміна несправних енергоощадних ламп, заміна вікон на енергоощадні </t>
  </si>
  <si>
    <t>Ліцей імені Миколи Сабата (Калуське шосе, 1), Ліцей №2 (вул. Гетьмана Дорошенка, 29), Ліцей №15 (вул. Незалежності, 207), Ліцей №19  (вул. Хоткевича,56), Колодіївська гімназія (с.Колодіївка, Чорновола, 2),  ЗДО №19 "Троянда" (вул. Галицька, 101а), ЗДО №22 "Світанок" (вул. Довга, 40а), ЗДО №36 "Віночок"( вул. Целевича, 16 а).</t>
  </si>
  <si>
    <t>8 будівель</t>
  </si>
  <si>
    <t>Ремонт системи опалення та заміна батарей</t>
  </si>
  <si>
    <t>Будинок культури с. Вовчинець (с. Вовчинець, вул. Вовчинецька, 35)</t>
  </si>
  <si>
    <t>6 шт. батарей, система труб</t>
  </si>
  <si>
    <t>Бюджет МТГ</t>
  </si>
  <si>
    <t>Бібліотека - філія №4, м. Івано-Франківськ, вул. Коновальця, 132а</t>
  </si>
  <si>
    <t>1.2.</t>
  </si>
  <si>
    <t>Сонячна електростанція для компенсації власного споживання на даху корпусу №3</t>
  </si>
  <si>
    <t>Сонячна електростанція для компенсації власного споживання на даху корпусу №5</t>
  </si>
  <si>
    <t>Заміна світильників на LED панелі</t>
  </si>
  <si>
    <t>100 шт</t>
  </si>
  <si>
    <t>Залучення іноземних позик</t>
  </si>
  <si>
    <t>Заміна енергоощадних ламп</t>
  </si>
  <si>
    <t>СП"Міська поліклініка №1" КНП"ЦПМКДД ІФ МР"  м.Івано-Франківськ, вул.Чорновола, 59а</t>
  </si>
  <si>
    <t>Кошти НСЗУ</t>
  </si>
  <si>
    <t>Заміна труб теплопостачання в підвальному приміщенні</t>
  </si>
  <si>
    <t>СП"Міська поліклініка №2"  КНП"ЦПМКДД ІФ МР" м.Івано-Франківськ, вул.Довга,42</t>
  </si>
  <si>
    <t>Капітальний ремонт корпусу відновного лікування (ВВЛ)</t>
  </si>
  <si>
    <t>Реставрація дверей на другому і третьому поверхах центрального корпусу</t>
  </si>
  <si>
    <t>8 стояків</t>
  </si>
  <si>
    <t>Ремонт системи опалення із заміною металевих труб на пластикові</t>
  </si>
  <si>
    <t>Капітальний ремонт теплового пункту</t>
  </si>
  <si>
    <t>Монтаж водостоків навколо будівлі</t>
  </si>
  <si>
    <t>Заміна даху в АЗПСМ с. Радча</t>
  </si>
  <si>
    <t>Меценати с.Радча</t>
  </si>
  <si>
    <t>Бюджет МТГ, грантові кошти</t>
  </si>
  <si>
    <t>КНП "ЦМКЛ ІФМР", м.Івано-Франківськ, вул.Гетьмана Мазепи,114</t>
  </si>
  <si>
    <t>Заміна несправних енергоощадних ламп</t>
  </si>
  <si>
    <t>Ремонт даху: заміна шиферу на металопрофіль з утепленням, просочування деревини</t>
  </si>
  <si>
    <t>СП"Міська поліклініка №2"  КНП"ЦПМКДД ІФ МР", м.Івано-Франківськ, вул.Довга,42</t>
  </si>
  <si>
    <t>1 корпус</t>
  </si>
  <si>
    <t>СП"Міська поліклініка №3" КНП"ЦПМКДД ІФ МР", м.Івано-Франківськ, вул.Франка,30</t>
  </si>
  <si>
    <t>12 + 6 дверей</t>
  </si>
  <si>
    <t>Остаточний ремонт системи опалення в центральному корпусі: заміна решти стояків, труб і батарей</t>
  </si>
  <si>
    <t>СП"Міська поліклініка №3"  КНП"ЦПМКДД ІФ МР", м.Івано-Франківськ, вул.Франка,30</t>
  </si>
  <si>
    <t>СП "Перинатальний центр" КНП "МКЛ №1 ІФМР", акушерського корпусу (В) м.Івано-Франківськ, вул.Чорновола, 49</t>
  </si>
  <si>
    <t xml:space="preserve"> Капітальний ремонт із впровадженням заходів термомодернізації будівлі</t>
  </si>
  <si>
    <t>СП "Клінічна лікарня" КНП "МКЛ №1 ІФМР", м.Івано-Франківськ, вул.Матейки, 34 (лікувальний корпус А і адміністративний корпус Б)</t>
  </si>
  <si>
    <t>Ремонт покрівлі мансарди лівого крила центрального корпусу</t>
  </si>
  <si>
    <t xml:space="preserve"> СП"Міська поліклініка №4" КНП"ЦПМКДД ІФ МР", м.Івано-Франківськ, вул.Вовчинецька,196а</t>
  </si>
  <si>
    <t>СП"Міська поліклініка №5" КНП"ЦПМКДД ІФ МР",  м.Івано-Франківськ, вул.Привокзальна,17</t>
  </si>
  <si>
    <t>СП"Міська поліклініка №5" КНП"ЦПМКДД ІФ МР", м.Івано-Франківськ, вул.Привокзальна,17</t>
  </si>
  <si>
    <t xml:space="preserve"> СП "Міська дитяча поліклініка" КНП"ЦПМКДД ІФ МР", м.Івано-Франківськ вул.Тичини 4 </t>
  </si>
  <si>
    <t xml:space="preserve"> СП "Міська дитяча поліклініка", КНП"ЦПМКДД ІФ МР", м.Івано-Франківськ </t>
  </si>
  <si>
    <t xml:space="preserve"> АЗПСМ  КНП "ЦПМД ІФМР", с.Радча, вул.С.Бандери,26</t>
  </si>
  <si>
    <r>
      <t>7470.4м</t>
    </r>
    <r>
      <rPr>
        <vertAlign val="superscript"/>
        <sz val="14"/>
        <color theme="1"/>
        <rFont val="Times New Roman"/>
        <family val="1"/>
        <charset val="204"/>
      </rPr>
      <t>2</t>
    </r>
  </si>
  <si>
    <r>
      <t>352,4 м</t>
    </r>
    <r>
      <rPr>
        <vertAlign val="superscript"/>
        <sz val="14"/>
        <color theme="1"/>
        <rFont val="Times New Roman"/>
        <family val="1"/>
        <charset val="204"/>
      </rPr>
      <t>2</t>
    </r>
  </si>
  <si>
    <r>
      <t>375,7 м</t>
    </r>
    <r>
      <rPr>
        <vertAlign val="superscript"/>
        <sz val="14"/>
        <color theme="1"/>
        <rFont val="Times New Roman"/>
        <family val="1"/>
        <charset val="204"/>
      </rPr>
      <t>2</t>
    </r>
  </si>
  <si>
    <r>
      <t>3675,9 м</t>
    </r>
    <r>
      <rPr>
        <vertAlign val="superscript"/>
        <sz val="14"/>
        <color theme="1"/>
        <rFont val="Times New Roman"/>
        <family val="1"/>
        <charset val="204"/>
      </rPr>
      <t>2</t>
    </r>
    <r>
      <rPr>
        <sz val="14"/>
        <color theme="1"/>
        <rFont val="Times New Roman"/>
        <family val="1"/>
        <charset val="204"/>
      </rPr>
      <t xml:space="preserve"> і 370,9 м</t>
    </r>
    <r>
      <rPr>
        <vertAlign val="superscript"/>
        <sz val="14"/>
        <color theme="1"/>
        <rFont val="Times New Roman"/>
        <family val="1"/>
        <charset val="204"/>
      </rPr>
      <t>2</t>
    </r>
  </si>
  <si>
    <t>1 будівля</t>
  </si>
  <si>
    <r>
      <t>129,8м</t>
    </r>
    <r>
      <rPr>
        <vertAlign val="superscript"/>
        <sz val="14"/>
        <color theme="1"/>
        <rFont val="Times New Roman"/>
        <family val="1"/>
        <charset val="204"/>
      </rPr>
      <t>2</t>
    </r>
  </si>
  <si>
    <r>
      <t>100м</t>
    </r>
    <r>
      <rPr>
        <vertAlign val="superscript"/>
        <sz val="14"/>
        <color theme="1"/>
        <rFont val="Times New Roman"/>
        <family val="1"/>
        <charset val="204"/>
      </rPr>
      <t>2</t>
    </r>
  </si>
  <si>
    <t>Заміна ламп на енергоощадні</t>
  </si>
  <si>
    <t>Івано-Франківський територіальний центр соціального обслуговування (надання соціальних послуг) (вул. Коперніка, 1)</t>
  </si>
  <si>
    <t>Реконструкція  насосного обладнання водопровідних підвищувальних насосних станцій :</t>
  </si>
  <si>
    <t>-  Придбання насосного обладнання для заміни такого, що використало свої технічні можливості на комунальних каналізаційних системах міста;</t>
  </si>
  <si>
    <t>- Підвищення енергетичної ефективності водопостачання м.Івано-Франківська шляхом модернізації насосного обладнання ВНС "Каскад" комунального підприємства "Івано-Франківськводоекотехпром"</t>
  </si>
  <si>
    <t>Зменшення непродуктивних втрат у водопровідних мережах (ремонт водопровідних мереж м.Івано-Франківська)</t>
  </si>
  <si>
    <t>Зовнішнє утеплення галереї  та контактної камери блоку основних споруд Черніївського комплексу водоочисних споруд</t>
  </si>
  <si>
    <t>м. Івано-Франківськ</t>
  </si>
  <si>
    <t>5735,23 - кошти Фонду охорони навколишнього природного середовища Івано-Франківської МТГ, 218,17 - власні
кошти</t>
  </si>
  <si>
    <t>3.22.</t>
  </si>
  <si>
    <t>Власні кошти підприємства</t>
  </si>
  <si>
    <t>Власні кошти закладу</t>
  </si>
  <si>
    <t>Ремонт даху, утеплення виробничого корпусу</t>
  </si>
  <si>
    <r>
      <t>1650 м</t>
    </r>
    <r>
      <rPr>
        <vertAlign val="superscript"/>
        <sz val="14"/>
        <rFont val="Times New Roman"/>
        <family val="1"/>
        <charset val="204"/>
      </rPr>
      <t>2</t>
    </r>
  </si>
  <si>
    <t>6.2.</t>
  </si>
  <si>
    <t>Модернізація системи опаоення</t>
  </si>
  <si>
    <t>КП "Електроавтотранс", м. Івано-Франківськ, вул. Тролейбусна, 40</t>
  </si>
  <si>
    <t>Кредит ЄБРР</t>
  </si>
  <si>
    <t>Насос 45  кВт, Н 90 м, Q=140 м3/год                 2 шт.</t>
  </si>
  <si>
    <t>Технічна допомога від  USAID та компанії Tetra Tech ES,Inc</t>
  </si>
  <si>
    <t>м.Івано-Франківськ</t>
  </si>
  <si>
    <t>Перетворювач частоти 45 кВт.                   2 шт.</t>
  </si>
  <si>
    <t>Труба Ø 273 мм L= 330 м.п.</t>
  </si>
  <si>
    <t>Кошти підприємства</t>
  </si>
  <si>
    <t>Труба Ø 159 мм L= 130 м.п.</t>
  </si>
  <si>
    <t>Труба Ø 325 мм L= 640 м.п.</t>
  </si>
  <si>
    <t>Труба Ø 325 мм L= 812 м.п.</t>
  </si>
  <si>
    <t>Труба Ø 426 мм L= 36 м.п.</t>
  </si>
  <si>
    <t>Встановлення мережевих  насосів у котельні на вул. Федьковича, 91а</t>
  </si>
  <si>
    <t>Перетворю-вач частоти 250 кВт.                   2 шт.</t>
  </si>
  <si>
    <t>5. Управління капітального будівництва</t>
  </si>
  <si>
    <t>Перехід на індивідуальне опалення приміщень</t>
  </si>
  <si>
    <t>Управління капітального будівництва Івано-Франківської міської ради</t>
  </si>
  <si>
    <t>1 заклад</t>
  </si>
  <si>
    <t>На даний час інформація відсутня</t>
  </si>
  <si>
    <t>6. КП "Івано-Франківськводоекотехпром"</t>
  </si>
  <si>
    <t>6.1.1.</t>
  </si>
  <si>
    <t>6.1.2.</t>
  </si>
  <si>
    <t>6.3.</t>
  </si>
  <si>
    <t>7. КП "Електроавтотранс"</t>
  </si>
  <si>
    <t>7.</t>
  </si>
  <si>
    <t>8. ДМП "Івано-Франківськтеплокомуненерго"</t>
  </si>
  <si>
    <t>8.</t>
  </si>
  <si>
    <t>8.1.</t>
  </si>
  <si>
    <t>8.2.</t>
  </si>
  <si>
    <t>8.3.</t>
  </si>
  <si>
    <t>8.4.</t>
  </si>
  <si>
    <t>8.5.</t>
  </si>
  <si>
    <t>8.6.</t>
  </si>
  <si>
    <t>8.7.</t>
  </si>
  <si>
    <t>8.8.</t>
  </si>
  <si>
    <t>1.</t>
  </si>
  <si>
    <t>2.</t>
  </si>
  <si>
    <t>3.</t>
  </si>
  <si>
    <t>4.</t>
  </si>
  <si>
    <t>-</t>
  </si>
  <si>
    <t>Всього в управлінні капітального будівництва, ут.ч.:</t>
  </si>
  <si>
    <t>Департамент соціальної політики виконкому Івано-Франківської міської ради, м. Івано-Франківськ, вул. Грушевського, 29</t>
  </si>
  <si>
    <t>8.9.</t>
  </si>
  <si>
    <t>Заміна магістральної т/м від ТК1-54-009 до ТК1-54-009/1 на вул. Хіміків (від котельні на вул. Тролейбусній, 40а)</t>
  </si>
  <si>
    <t>Заміна тепломережі від котельні на вул. Бельведерській, 61б до ж.б. на вул. Ленкавського, 3.</t>
  </si>
  <si>
    <t xml:space="preserve">Реконструкція ділянки магістральної т/м від ТК3/50-127 до ТК3/50-183 на вул. Івана Павла ІІ,25 - Івасюка, 32    </t>
  </si>
  <si>
    <t>Реконструкція ділянки магістральної т/м від ТК3/50-183 до ТК3/50 -224 на вул. Івасюка, 32 - Івасюка, 48.</t>
  </si>
  <si>
    <t>Встановлення шафи з перетворювачем частоти та опціями для пуску  двигуна  250 кВт. насоса в котельні на вул. Симоненка, 3</t>
  </si>
  <si>
    <t>Встановлення шафи з перетворювачем частоти та опціями для пуску двигуна 45 кВт насоса в котельні на вул. Федьковича, 91а</t>
  </si>
  <si>
    <t xml:space="preserve">Реконструкція магістральної т/м від ТК3/ 50-002 до ТК3/50-003 на вул. Симоненка, 4-8 до вул. Вовчинецької, 196а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</si>
</sst>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17" fontId="6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2" borderId="5" xfId="0" applyNumberFormat="1" applyFont="1" applyFill="1" applyBorder="1" applyAlignment="1">
      <alignment horizontal="right" vertical="center" wrapText="1"/>
    </xf>
    <xf numFmtId="2" fontId="2" fillId="3" borderId="5" xfId="0" applyNumberFormat="1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2" fontId="5" fillId="0" borderId="5" xfId="0" applyNumberFormat="1" applyFont="1" applyBorder="1" applyAlignment="1">
      <alignment horizontal="right" vertical="center" wrapText="1"/>
    </xf>
    <xf numFmtId="2" fontId="5" fillId="3" borderId="5" xfId="0" applyNumberFormat="1" applyFont="1" applyFill="1" applyBorder="1" applyAlignment="1">
      <alignment horizontal="right" vertical="center" wrapText="1"/>
    </xf>
    <xf numFmtId="2" fontId="6" fillId="3" borderId="5" xfId="0" applyNumberFormat="1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6" fillId="0" borderId="5" xfId="0" applyNumberFormat="1" applyFont="1" applyBorder="1" applyAlignment="1">
      <alignment horizontal="right" vertical="center" wrapText="1"/>
    </xf>
    <xf numFmtId="164" fontId="6" fillId="0" borderId="5" xfId="0" applyNumberFormat="1" applyFont="1" applyBorder="1" applyAlignment="1">
      <alignment horizontal="righ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2" fontId="5" fillId="0" borderId="6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vertical="center" wrapText="1"/>
    </xf>
    <xf numFmtId="2" fontId="2" fillId="2" borderId="5" xfId="0" applyNumberFormat="1" applyFont="1" applyFill="1" applyBorder="1" applyAlignment="1">
      <alignment horizontal="right" vertical="center" textRotation="90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73"/>
  <sheetViews>
    <sheetView tabSelected="1" view="pageBreakPreview" zoomScaleNormal="100" zoomScaleSheetLayoutView="100" workbookViewId="0">
      <selection activeCell="J3" sqref="J3"/>
    </sheetView>
  </sheetViews>
  <sheetFormatPr defaultRowHeight="18.75" x14ac:dyDescent="0.25"/>
  <cols>
    <col min="1" max="1" width="8.5703125" style="12" customWidth="1"/>
    <col min="2" max="2" width="45.28515625" style="15" customWidth="1"/>
    <col min="3" max="3" width="66.42578125" style="11" customWidth="1"/>
    <col min="4" max="4" width="16.28515625" style="16" customWidth="1"/>
    <col min="5" max="5" width="18" style="16" customWidth="1"/>
    <col min="6" max="6" width="13.85546875" style="46" customWidth="1"/>
    <col min="7" max="53" width="9.140625" style="41"/>
    <col min="54" max="16384" width="9.140625" style="22"/>
  </cols>
  <sheetData>
    <row r="1" spans="1:53" ht="54.75" customHeight="1" x14ac:dyDescent="0.25">
      <c r="A1" s="35"/>
      <c r="B1" s="36"/>
      <c r="C1" s="37"/>
      <c r="D1" s="38"/>
      <c r="E1" s="56" t="s">
        <v>35</v>
      </c>
      <c r="F1" s="56"/>
    </row>
    <row r="2" spans="1:53" ht="36" customHeight="1" x14ac:dyDescent="0.25">
      <c r="A2" s="61" t="s">
        <v>55</v>
      </c>
      <c r="B2" s="61"/>
      <c r="C2" s="61"/>
      <c r="D2" s="61"/>
      <c r="E2" s="61"/>
      <c r="F2" s="61"/>
    </row>
    <row r="3" spans="1:53" ht="63" customHeight="1" x14ac:dyDescent="0.25">
      <c r="A3" s="60" t="s">
        <v>0</v>
      </c>
      <c r="B3" s="62" t="s">
        <v>1</v>
      </c>
      <c r="C3" s="67" t="s">
        <v>3</v>
      </c>
      <c r="D3" s="63" t="s">
        <v>53</v>
      </c>
      <c r="E3" s="63" t="s">
        <v>2</v>
      </c>
      <c r="F3" s="65" t="s">
        <v>6</v>
      </c>
    </row>
    <row r="4" spans="1:53" ht="78" customHeight="1" x14ac:dyDescent="0.25">
      <c r="A4" s="60"/>
      <c r="B4" s="62"/>
      <c r="C4" s="67"/>
      <c r="D4" s="63"/>
      <c r="E4" s="63"/>
      <c r="F4" s="65"/>
    </row>
    <row r="5" spans="1:53" ht="5.25" hidden="1" customHeight="1" x14ac:dyDescent="0.25">
      <c r="A5" s="60"/>
      <c r="B5" s="62"/>
      <c r="C5" s="67"/>
      <c r="D5" s="63"/>
      <c r="E5" s="63"/>
      <c r="F5" s="65"/>
    </row>
    <row r="6" spans="1:53" x14ac:dyDescent="0.25">
      <c r="A6" s="1">
        <v>1</v>
      </c>
      <c r="B6" s="17">
        <v>2</v>
      </c>
      <c r="C6" s="2">
        <v>3</v>
      </c>
      <c r="D6" s="2">
        <v>4</v>
      </c>
      <c r="E6" s="2">
        <v>5</v>
      </c>
      <c r="F6" s="43">
        <v>6</v>
      </c>
    </row>
    <row r="7" spans="1:53" ht="16.5" customHeight="1" x14ac:dyDescent="0.25">
      <c r="A7" s="60" t="s">
        <v>50</v>
      </c>
      <c r="B7" s="60"/>
      <c r="C7" s="60"/>
      <c r="D7" s="60"/>
      <c r="E7" s="60"/>
      <c r="F7" s="60"/>
    </row>
    <row r="8" spans="1:53" ht="20.25" customHeight="1" x14ac:dyDescent="0.25">
      <c r="A8" s="21" t="s">
        <v>164</v>
      </c>
      <c r="B8" s="3" t="s">
        <v>49</v>
      </c>
      <c r="C8" s="3"/>
      <c r="D8" s="4"/>
      <c r="E8" s="4"/>
      <c r="F8" s="44" t="s">
        <v>168</v>
      </c>
    </row>
    <row r="9" spans="1:53" ht="246.75" customHeight="1" x14ac:dyDescent="0.25">
      <c r="A9" s="1" t="s">
        <v>7</v>
      </c>
      <c r="B9" s="27" t="s">
        <v>56</v>
      </c>
      <c r="C9" s="22" t="s">
        <v>58</v>
      </c>
      <c r="D9" s="12" t="s">
        <v>57</v>
      </c>
      <c r="E9" s="28" t="s">
        <v>65</v>
      </c>
      <c r="F9" s="45" t="s">
        <v>38</v>
      </c>
    </row>
    <row r="10" spans="1:53" ht="131.25" customHeight="1" x14ac:dyDescent="0.25">
      <c r="A10" s="1" t="s">
        <v>67</v>
      </c>
      <c r="B10" s="26" t="s">
        <v>59</v>
      </c>
      <c r="C10" s="22" t="s">
        <v>60</v>
      </c>
      <c r="D10" s="12" t="s">
        <v>61</v>
      </c>
      <c r="E10" s="28" t="s">
        <v>65</v>
      </c>
      <c r="F10" s="45" t="s">
        <v>38</v>
      </c>
    </row>
    <row r="11" spans="1:53" ht="16.5" customHeight="1" x14ac:dyDescent="0.25">
      <c r="A11" s="60" t="s">
        <v>51</v>
      </c>
      <c r="B11" s="60"/>
      <c r="C11" s="60"/>
      <c r="D11" s="60"/>
      <c r="E11" s="60"/>
      <c r="F11" s="60"/>
    </row>
    <row r="12" spans="1:53" s="29" customFormat="1" ht="16.5" customHeight="1" x14ac:dyDescent="0.25">
      <c r="A12" s="21" t="s">
        <v>165</v>
      </c>
      <c r="B12" s="3" t="s">
        <v>36</v>
      </c>
      <c r="C12" s="3"/>
      <c r="D12" s="4"/>
      <c r="E12" s="4"/>
      <c r="F12" s="44">
        <f>SUM(F13:F14)</f>
        <v>78.7</v>
      </c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</row>
    <row r="13" spans="1:53" s="29" customFormat="1" ht="105.75" customHeight="1" x14ac:dyDescent="0.25">
      <c r="A13" s="5" t="s">
        <v>9</v>
      </c>
      <c r="B13" s="6" t="s">
        <v>62</v>
      </c>
      <c r="C13" s="15" t="s">
        <v>63</v>
      </c>
      <c r="D13" s="7" t="s">
        <v>64</v>
      </c>
      <c r="E13" s="28" t="s">
        <v>65</v>
      </c>
      <c r="F13" s="46">
        <v>36.700000000000003</v>
      </c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</row>
    <row r="14" spans="1:53" s="29" customFormat="1" ht="99.75" customHeight="1" x14ac:dyDescent="0.25">
      <c r="A14" s="5" t="s">
        <v>8</v>
      </c>
      <c r="B14" s="6" t="s">
        <v>62</v>
      </c>
      <c r="C14" s="15" t="s">
        <v>66</v>
      </c>
      <c r="D14" s="7" t="s">
        <v>64</v>
      </c>
      <c r="E14" s="28" t="s">
        <v>65</v>
      </c>
      <c r="F14" s="47">
        <v>42</v>
      </c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</row>
    <row r="15" spans="1:53" s="29" customFormat="1" ht="16.5" customHeight="1" x14ac:dyDescent="0.25">
      <c r="A15" s="66" t="s">
        <v>37</v>
      </c>
      <c r="B15" s="66"/>
      <c r="C15" s="66"/>
      <c r="D15" s="66"/>
      <c r="E15" s="66"/>
      <c r="F15" s="66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</row>
    <row r="16" spans="1:53" s="29" customFormat="1" ht="36.75" customHeight="1" x14ac:dyDescent="0.25">
      <c r="A16" s="21" t="s">
        <v>166</v>
      </c>
      <c r="B16" s="3" t="s">
        <v>41</v>
      </c>
      <c r="C16" s="7"/>
      <c r="D16" s="7"/>
      <c r="E16" s="7"/>
      <c r="F16" s="44">
        <f>SUM(F17:F38)</f>
        <v>241138.448</v>
      </c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</row>
    <row r="17" spans="1:53" s="29" customFormat="1" ht="65.25" customHeight="1" x14ac:dyDescent="0.25">
      <c r="A17" s="14" t="s">
        <v>10</v>
      </c>
      <c r="B17" s="8" t="s">
        <v>68</v>
      </c>
      <c r="C17" s="14" t="s">
        <v>87</v>
      </c>
      <c r="D17" s="14" t="s">
        <v>107</v>
      </c>
      <c r="E17" s="14" t="s">
        <v>86</v>
      </c>
      <c r="F17" s="48">
        <v>3600</v>
      </c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</row>
    <row r="18" spans="1:53" s="29" customFormat="1" ht="63" customHeight="1" x14ac:dyDescent="0.25">
      <c r="A18" s="14" t="s">
        <v>11</v>
      </c>
      <c r="B18" s="8" t="s">
        <v>69</v>
      </c>
      <c r="C18" s="14" t="s">
        <v>87</v>
      </c>
      <c r="D18" s="14" t="s">
        <v>108</v>
      </c>
      <c r="E18" s="14" t="s">
        <v>86</v>
      </c>
      <c r="F18" s="48">
        <v>3800</v>
      </c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</row>
    <row r="19" spans="1:53" s="29" customFormat="1" ht="48.75" customHeight="1" x14ac:dyDescent="0.25">
      <c r="A19" s="14" t="s">
        <v>12</v>
      </c>
      <c r="B19" s="8" t="s">
        <v>70</v>
      </c>
      <c r="C19" s="14" t="s">
        <v>87</v>
      </c>
      <c r="D19" s="14" t="s">
        <v>71</v>
      </c>
      <c r="E19" s="14" t="s">
        <v>124</v>
      </c>
      <c r="F19" s="48">
        <v>75</v>
      </c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</row>
    <row r="20" spans="1:53" s="29" customFormat="1" ht="64.5" customHeight="1" x14ac:dyDescent="0.25">
      <c r="A20" s="14" t="s">
        <v>13</v>
      </c>
      <c r="B20" s="8" t="s">
        <v>97</v>
      </c>
      <c r="C20" s="14" t="s">
        <v>96</v>
      </c>
      <c r="D20" s="14" t="s">
        <v>106</v>
      </c>
      <c r="E20" s="14" t="s">
        <v>72</v>
      </c>
      <c r="F20" s="48">
        <v>102855.43700000001</v>
      </c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</row>
    <row r="21" spans="1:53" s="29" customFormat="1" ht="64.5" customHeight="1" x14ac:dyDescent="0.25">
      <c r="A21" s="14" t="s">
        <v>14</v>
      </c>
      <c r="B21" s="8" t="s">
        <v>97</v>
      </c>
      <c r="C21" s="14" t="s">
        <v>98</v>
      </c>
      <c r="D21" s="14" t="s">
        <v>109</v>
      </c>
      <c r="E21" s="14" t="s">
        <v>72</v>
      </c>
      <c r="F21" s="48">
        <v>51561.366999999998</v>
      </c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</row>
    <row r="22" spans="1:53" s="29" customFormat="1" ht="41.25" customHeight="1" x14ac:dyDescent="0.25">
      <c r="A22" s="14" t="s">
        <v>15</v>
      </c>
      <c r="B22" s="8" t="s">
        <v>88</v>
      </c>
      <c r="C22" s="14" t="s">
        <v>74</v>
      </c>
      <c r="D22" s="14" t="s">
        <v>110</v>
      </c>
      <c r="E22" s="14" t="s">
        <v>75</v>
      </c>
      <c r="F22" s="48">
        <v>20</v>
      </c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</row>
    <row r="23" spans="1:53" s="29" customFormat="1" ht="39.75" customHeight="1" x14ac:dyDescent="0.25">
      <c r="A23" s="14" t="s">
        <v>16</v>
      </c>
      <c r="B23" s="8" t="s">
        <v>76</v>
      </c>
      <c r="C23" s="14" t="s">
        <v>74</v>
      </c>
      <c r="D23" s="14" t="s">
        <v>110</v>
      </c>
      <c r="E23" s="14" t="s">
        <v>75</v>
      </c>
      <c r="F23" s="48">
        <v>500</v>
      </c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</row>
    <row r="24" spans="1:53" s="29" customFormat="1" ht="54" customHeight="1" x14ac:dyDescent="0.25">
      <c r="A24" s="14" t="s">
        <v>17</v>
      </c>
      <c r="B24" s="8" t="s">
        <v>89</v>
      </c>
      <c r="C24" s="14" t="s">
        <v>74</v>
      </c>
      <c r="D24" s="14" t="s">
        <v>110</v>
      </c>
      <c r="E24" s="14" t="s">
        <v>75</v>
      </c>
      <c r="F24" s="48">
        <v>2000</v>
      </c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</row>
    <row r="25" spans="1:53" s="29" customFormat="1" ht="44.25" customHeight="1" x14ac:dyDescent="0.25">
      <c r="A25" s="14" t="s">
        <v>18</v>
      </c>
      <c r="B25" s="8" t="s">
        <v>88</v>
      </c>
      <c r="C25" s="14" t="s">
        <v>77</v>
      </c>
      <c r="D25" s="14" t="s">
        <v>110</v>
      </c>
      <c r="E25" s="14" t="s">
        <v>75</v>
      </c>
      <c r="F25" s="48">
        <v>20</v>
      </c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</row>
    <row r="26" spans="1:53" s="29" customFormat="1" ht="52.5" customHeight="1" x14ac:dyDescent="0.25">
      <c r="A26" s="14" t="s">
        <v>19</v>
      </c>
      <c r="B26" s="8" t="s">
        <v>97</v>
      </c>
      <c r="C26" s="14" t="s">
        <v>90</v>
      </c>
      <c r="D26" s="14" t="s">
        <v>110</v>
      </c>
      <c r="E26" s="14" t="s">
        <v>72</v>
      </c>
      <c r="F26" s="48">
        <v>55626.644</v>
      </c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</row>
    <row r="27" spans="1:53" s="29" customFormat="1" ht="39" customHeight="1" x14ac:dyDescent="0.25">
      <c r="A27" s="5" t="s">
        <v>20</v>
      </c>
      <c r="B27" s="8" t="s">
        <v>78</v>
      </c>
      <c r="C27" s="14" t="s">
        <v>95</v>
      </c>
      <c r="D27" s="14" t="s">
        <v>91</v>
      </c>
      <c r="E27" s="14" t="s">
        <v>75</v>
      </c>
      <c r="F27" s="48">
        <v>15000</v>
      </c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</row>
    <row r="28" spans="1:53" s="29" customFormat="1" ht="57" customHeight="1" x14ac:dyDescent="0.25">
      <c r="A28" s="5" t="s">
        <v>21</v>
      </c>
      <c r="B28" s="8" t="s">
        <v>79</v>
      </c>
      <c r="C28" s="14" t="s">
        <v>92</v>
      </c>
      <c r="D28" s="14" t="s">
        <v>93</v>
      </c>
      <c r="E28" s="14" t="s">
        <v>75</v>
      </c>
      <c r="F28" s="48">
        <v>900</v>
      </c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</row>
    <row r="29" spans="1:53" s="29" customFormat="1" ht="61.5" customHeight="1" x14ac:dyDescent="0.25">
      <c r="A29" s="5" t="s">
        <v>22</v>
      </c>
      <c r="B29" s="8" t="s">
        <v>94</v>
      </c>
      <c r="C29" s="14" t="s">
        <v>95</v>
      </c>
      <c r="D29" s="14" t="s">
        <v>80</v>
      </c>
      <c r="E29" s="14" t="s">
        <v>75</v>
      </c>
      <c r="F29" s="48">
        <v>4000</v>
      </c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</row>
    <row r="30" spans="1:53" s="29" customFormat="1" ht="41.25" customHeight="1" x14ac:dyDescent="0.25">
      <c r="A30" s="9" t="s">
        <v>23</v>
      </c>
      <c r="B30" s="8" t="s">
        <v>99</v>
      </c>
      <c r="C30" s="14" t="s">
        <v>95</v>
      </c>
      <c r="D30" s="14" t="s">
        <v>112</v>
      </c>
      <c r="E30" s="14" t="s">
        <v>75</v>
      </c>
      <c r="F30" s="48">
        <v>200</v>
      </c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</row>
    <row r="31" spans="1:53" s="29" customFormat="1" ht="45.75" customHeight="1" x14ac:dyDescent="0.25">
      <c r="A31" s="14" t="s">
        <v>24</v>
      </c>
      <c r="B31" s="8" t="s">
        <v>88</v>
      </c>
      <c r="C31" s="14" t="s">
        <v>95</v>
      </c>
      <c r="D31" s="14" t="s">
        <v>110</v>
      </c>
      <c r="E31" s="14" t="s">
        <v>75</v>
      </c>
      <c r="F31" s="48">
        <v>20</v>
      </c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</row>
    <row r="32" spans="1:53" s="29" customFormat="1" ht="43.5" customHeight="1" x14ac:dyDescent="0.25">
      <c r="A32" s="14" t="s">
        <v>25</v>
      </c>
      <c r="B32" s="8" t="s">
        <v>88</v>
      </c>
      <c r="C32" s="14" t="s">
        <v>100</v>
      </c>
      <c r="D32" s="14" t="s">
        <v>110</v>
      </c>
      <c r="E32" s="14" t="s">
        <v>75</v>
      </c>
      <c r="F32" s="48">
        <v>20</v>
      </c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</row>
    <row r="33" spans="1:53" s="29" customFormat="1" ht="45.75" customHeight="1" x14ac:dyDescent="0.25">
      <c r="A33" s="14" t="s">
        <v>26</v>
      </c>
      <c r="B33" s="8" t="s">
        <v>81</v>
      </c>
      <c r="C33" s="14" t="s">
        <v>101</v>
      </c>
      <c r="D33" s="14" t="s">
        <v>110</v>
      </c>
      <c r="E33" s="14" t="s">
        <v>75</v>
      </c>
      <c r="F33" s="48">
        <v>200</v>
      </c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</row>
    <row r="34" spans="1:53" s="29" customFormat="1" ht="39" customHeight="1" x14ac:dyDescent="0.25">
      <c r="A34" s="14" t="s">
        <v>27</v>
      </c>
      <c r="B34" s="8" t="s">
        <v>82</v>
      </c>
      <c r="C34" s="14" t="s">
        <v>102</v>
      </c>
      <c r="D34" s="14" t="s">
        <v>110</v>
      </c>
      <c r="E34" s="14" t="s">
        <v>75</v>
      </c>
      <c r="F34" s="48">
        <v>150</v>
      </c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</row>
    <row r="35" spans="1:53" s="29" customFormat="1" ht="42" customHeight="1" x14ac:dyDescent="0.25">
      <c r="A35" s="14" t="s">
        <v>28</v>
      </c>
      <c r="B35" s="8" t="s">
        <v>73</v>
      </c>
      <c r="C35" s="14" t="s">
        <v>102</v>
      </c>
      <c r="D35" s="14" t="s">
        <v>110</v>
      </c>
      <c r="E35" s="14" t="s">
        <v>75</v>
      </c>
      <c r="F35" s="48">
        <v>20</v>
      </c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</row>
    <row r="36" spans="1:53" s="29" customFormat="1" ht="39.75" customHeight="1" x14ac:dyDescent="0.25">
      <c r="A36" s="14" t="s">
        <v>29</v>
      </c>
      <c r="B36" s="8" t="s">
        <v>83</v>
      </c>
      <c r="C36" s="14" t="s">
        <v>103</v>
      </c>
      <c r="D36" s="14" t="s">
        <v>110</v>
      </c>
      <c r="E36" s="14" t="s">
        <v>75</v>
      </c>
      <c r="F36" s="48">
        <v>300</v>
      </c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</row>
    <row r="37" spans="1:53" s="29" customFormat="1" ht="40.5" customHeight="1" x14ac:dyDescent="0.25">
      <c r="A37" s="14" t="s">
        <v>30</v>
      </c>
      <c r="B37" s="8" t="s">
        <v>88</v>
      </c>
      <c r="C37" s="14" t="s">
        <v>104</v>
      </c>
      <c r="D37" s="14" t="s">
        <v>110</v>
      </c>
      <c r="E37" s="14" t="s">
        <v>75</v>
      </c>
      <c r="F37" s="48">
        <v>20</v>
      </c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</row>
    <row r="38" spans="1:53" s="29" customFormat="1" ht="41.25" customHeight="1" x14ac:dyDescent="0.25">
      <c r="A38" s="14" t="s">
        <v>122</v>
      </c>
      <c r="B38" s="8" t="s">
        <v>84</v>
      </c>
      <c r="C38" s="14" t="s">
        <v>105</v>
      </c>
      <c r="D38" s="14" t="s">
        <v>111</v>
      </c>
      <c r="E38" s="14" t="s">
        <v>85</v>
      </c>
      <c r="F38" s="48">
        <v>250</v>
      </c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</row>
    <row r="39" spans="1:53" s="29" customFormat="1" ht="15.75" customHeight="1" x14ac:dyDescent="0.25">
      <c r="A39" s="59" t="s">
        <v>39</v>
      </c>
      <c r="B39" s="59"/>
      <c r="C39" s="59"/>
      <c r="D39" s="59"/>
      <c r="E39" s="59"/>
      <c r="F39" s="59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</row>
    <row r="40" spans="1:53" s="29" customFormat="1" ht="37.5" customHeight="1" x14ac:dyDescent="0.25">
      <c r="A40" s="14" t="s">
        <v>167</v>
      </c>
      <c r="B40" s="3" t="s">
        <v>40</v>
      </c>
      <c r="C40" s="6"/>
      <c r="D40" s="7"/>
      <c r="E40" s="7"/>
      <c r="F40" s="44">
        <f>SUM(F41:F42)</f>
        <v>7.5</v>
      </c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</row>
    <row r="41" spans="1:53" s="29" customFormat="1" ht="60.75" customHeight="1" x14ac:dyDescent="0.25">
      <c r="A41" s="14" t="s">
        <v>31</v>
      </c>
      <c r="B41" s="6" t="s">
        <v>113</v>
      </c>
      <c r="C41" s="6" t="s">
        <v>170</v>
      </c>
      <c r="D41" s="7" t="s">
        <v>110</v>
      </c>
      <c r="E41" s="7" t="s">
        <v>65</v>
      </c>
      <c r="F41" s="47">
        <v>5</v>
      </c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</row>
    <row r="42" spans="1:53" s="29" customFormat="1" ht="54" customHeight="1" x14ac:dyDescent="0.25">
      <c r="A42" s="14" t="s">
        <v>52</v>
      </c>
      <c r="B42" s="6" t="s">
        <v>113</v>
      </c>
      <c r="C42" s="39" t="s">
        <v>114</v>
      </c>
      <c r="D42" s="7" t="s">
        <v>110</v>
      </c>
      <c r="E42" s="7"/>
      <c r="F42" s="47">
        <v>2.5</v>
      </c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</row>
    <row r="43" spans="1:53" s="29" customFormat="1" ht="27.75" customHeight="1" x14ac:dyDescent="0.25">
      <c r="A43" s="59" t="s">
        <v>143</v>
      </c>
      <c r="B43" s="59"/>
      <c r="C43" s="59"/>
      <c r="D43" s="59"/>
      <c r="E43" s="59"/>
      <c r="F43" s="59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</row>
    <row r="44" spans="1:53" s="29" customFormat="1" ht="36" customHeight="1" x14ac:dyDescent="0.25">
      <c r="A44" s="19"/>
      <c r="B44" s="30" t="s">
        <v>169</v>
      </c>
      <c r="C44" s="19"/>
      <c r="D44" s="19"/>
      <c r="E44" s="19"/>
      <c r="F44" s="49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</row>
    <row r="45" spans="1:53" s="29" customFormat="1" ht="73.5" customHeight="1" x14ac:dyDescent="0.25">
      <c r="A45" s="14" t="s">
        <v>32</v>
      </c>
      <c r="B45" s="6" t="s">
        <v>144</v>
      </c>
      <c r="C45" s="22" t="s">
        <v>145</v>
      </c>
      <c r="D45" s="7" t="s">
        <v>146</v>
      </c>
      <c r="E45" s="7" t="s">
        <v>65</v>
      </c>
      <c r="F45" s="50" t="s">
        <v>147</v>
      </c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</row>
    <row r="46" spans="1:53" s="29" customFormat="1" ht="34.5" customHeight="1" x14ac:dyDescent="0.25">
      <c r="A46" s="14"/>
      <c r="B46" s="6"/>
      <c r="C46" s="22"/>
      <c r="D46" s="7"/>
      <c r="E46" s="7"/>
      <c r="F46" s="50" t="s">
        <v>168</v>
      </c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</row>
    <row r="47" spans="1:53" s="29" customFormat="1" x14ac:dyDescent="0.25">
      <c r="A47" s="14"/>
      <c r="B47" s="3" t="s">
        <v>5</v>
      </c>
      <c r="C47" s="6"/>
      <c r="D47" s="7"/>
      <c r="E47" s="7"/>
      <c r="F47" s="44">
        <f>SUM(F8,F12,F16,F40,F45)</f>
        <v>241224.64800000002</v>
      </c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</row>
    <row r="48" spans="1:53" ht="15.75" customHeight="1" x14ac:dyDescent="0.25">
      <c r="A48" s="59" t="s">
        <v>42</v>
      </c>
      <c r="B48" s="59"/>
      <c r="C48" s="59"/>
      <c r="D48" s="59"/>
      <c r="E48" s="59"/>
      <c r="F48" s="59"/>
    </row>
    <row r="49" spans="1:6" ht="16.5" customHeight="1" x14ac:dyDescent="0.25">
      <c r="A49" s="59" t="s">
        <v>148</v>
      </c>
      <c r="B49" s="59"/>
      <c r="C49" s="59"/>
      <c r="D49" s="59"/>
      <c r="E49" s="59"/>
      <c r="F49" s="59"/>
    </row>
    <row r="50" spans="1:6" ht="39" customHeight="1" x14ac:dyDescent="0.25">
      <c r="A50" s="19"/>
      <c r="B50" s="3" t="s">
        <v>48</v>
      </c>
      <c r="C50" s="31"/>
      <c r="D50" s="20"/>
      <c r="E50" s="4"/>
      <c r="F50" s="44">
        <f>SUM(F51,F54,F55)</f>
        <v>9169.58</v>
      </c>
    </row>
    <row r="51" spans="1:6" ht="52.5" customHeight="1" x14ac:dyDescent="0.25">
      <c r="A51" s="14" t="s">
        <v>54</v>
      </c>
      <c r="B51" s="6" t="s">
        <v>115</v>
      </c>
      <c r="C51" s="12" t="s">
        <v>120</v>
      </c>
      <c r="D51" s="20"/>
      <c r="E51" s="68" t="s">
        <v>121</v>
      </c>
      <c r="F51" s="40">
        <v>5735.23</v>
      </c>
    </row>
    <row r="52" spans="1:6" ht="90.75" customHeight="1" x14ac:dyDescent="0.25">
      <c r="A52" s="14" t="s">
        <v>149</v>
      </c>
      <c r="B52" s="6" t="s">
        <v>116</v>
      </c>
      <c r="C52" s="12" t="s">
        <v>120</v>
      </c>
      <c r="D52" s="20"/>
      <c r="E52" s="68"/>
      <c r="F52" s="40">
        <v>1369.43</v>
      </c>
    </row>
    <row r="53" spans="1:6" ht="111.75" customHeight="1" x14ac:dyDescent="0.25">
      <c r="A53" s="14" t="s">
        <v>150</v>
      </c>
      <c r="B53" s="6" t="s">
        <v>117</v>
      </c>
      <c r="C53" s="12" t="s">
        <v>120</v>
      </c>
      <c r="D53" s="20"/>
      <c r="E53" s="68"/>
      <c r="F53" s="40">
        <v>4365.8</v>
      </c>
    </row>
    <row r="54" spans="1:6" ht="74.25" customHeight="1" x14ac:dyDescent="0.25">
      <c r="A54" s="14" t="s">
        <v>127</v>
      </c>
      <c r="B54" s="22" t="s">
        <v>118</v>
      </c>
      <c r="C54" s="12" t="s">
        <v>120</v>
      </c>
      <c r="D54" s="20"/>
      <c r="E54" s="20" t="s">
        <v>123</v>
      </c>
      <c r="F54" s="46">
        <v>2193.5500000000002</v>
      </c>
    </row>
    <row r="55" spans="1:6" ht="79.5" customHeight="1" x14ac:dyDescent="0.25">
      <c r="A55" s="14" t="s">
        <v>151</v>
      </c>
      <c r="B55" s="15" t="s">
        <v>119</v>
      </c>
      <c r="C55" s="12" t="s">
        <v>120</v>
      </c>
      <c r="D55" s="20"/>
      <c r="E55" s="20" t="s">
        <v>123</v>
      </c>
      <c r="F55" s="46">
        <v>1240.8</v>
      </c>
    </row>
    <row r="56" spans="1:6" ht="18" customHeight="1" x14ac:dyDescent="0.25">
      <c r="A56" s="59" t="s">
        <v>152</v>
      </c>
      <c r="B56" s="59"/>
      <c r="C56" s="59"/>
      <c r="D56" s="59"/>
      <c r="E56" s="59"/>
      <c r="F56" s="59"/>
    </row>
    <row r="57" spans="1:6" ht="17.25" customHeight="1" x14ac:dyDescent="0.25">
      <c r="A57" s="14" t="s">
        <v>153</v>
      </c>
      <c r="B57" s="18" t="s">
        <v>4</v>
      </c>
      <c r="C57" s="31"/>
      <c r="D57" s="20"/>
      <c r="E57" s="20"/>
      <c r="F57" s="51">
        <f>F58+F59</f>
        <v>15250</v>
      </c>
    </row>
    <row r="58" spans="1:6" ht="39" customHeight="1" x14ac:dyDescent="0.25">
      <c r="A58" s="14" t="s">
        <v>33</v>
      </c>
      <c r="B58" s="15" t="s">
        <v>125</v>
      </c>
      <c r="C58" s="64" t="s">
        <v>129</v>
      </c>
      <c r="D58" s="20" t="s">
        <v>126</v>
      </c>
      <c r="E58" s="20" t="s">
        <v>123</v>
      </c>
      <c r="F58" s="46">
        <v>250</v>
      </c>
    </row>
    <row r="59" spans="1:6" ht="42.75" customHeight="1" x14ac:dyDescent="0.25">
      <c r="A59" s="14" t="s">
        <v>34</v>
      </c>
      <c r="B59" s="15" t="s">
        <v>128</v>
      </c>
      <c r="C59" s="64"/>
      <c r="D59" s="20">
        <v>2</v>
      </c>
      <c r="E59" s="20" t="s">
        <v>130</v>
      </c>
      <c r="F59" s="46">
        <v>15000</v>
      </c>
    </row>
    <row r="60" spans="1:6" ht="23.25" customHeight="1" x14ac:dyDescent="0.25">
      <c r="A60" s="59" t="s">
        <v>154</v>
      </c>
      <c r="B60" s="59"/>
      <c r="C60" s="59"/>
      <c r="D60" s="59"/>
      <c r="E60" s="59"/>
      <c r="F60" s="59"/>
    </row>
    <row r="61" spans="1:6" ht="42" customHeight="1" x14ac:dyDescent="0.25">
      <c r="A61" s="19" t="s">
        <v>155</v>
      </c>
      <c r="B61" s="3" t="s">
        <v>46</v>
      </c>
      <c r="C61" s="3"/>
      <c r="D61" s="4"/>
      <c r="E61" s="4"/>
      <c r="F61" s="44">
        <f>SUM(F62:F69)</f>
        <v>34969.152999999998</v>
      </c>
    </row>
    <row r="62" spans="1:6" ht="97.5" customHeight="1" x14ac:dyDescent="0.25">
      <c r="A62" s="14" t="s">
        <v>156</v>
      </c>
      <c r="B62" s="26" t="s">
        <v>141</v>
      </c>
      <c r="C62" s="12" t="s">
        <v>133</v>
      </c>
      <c r="D62" s="12" t="s">
        <v>131</v>
      </c>
      <c r="E62" s="12" t="s">
        <v>132</v>
      </c>
      <c r="F62" s="52">
        <v>441.32900000000001</v>
      </c>
    </row>
    <row r="63" spans="1:6" ht="74.25" customHeight="1" x14ac:dyDescent="0.25">
      <c r="A63" s="14" t="s">
        <v>157</v>
      </c>
      <c r="B63" s="26" t="s">
        <v>176</v>
      </c>
      <c r="C63" s="12" t="s">
        <v>133</v>
      </c>
      <c r="D63" s="12" t="s">
        <v>142</v>
      </c>
      <c r="E63" s="12" t="s">
        <v>132</v>
      </c>
      <c r="F63" s="53">
        <v>796.99800000000005</v>
      </c>
    </row>
    <row r="64" spans="1:6" ht="74.25" customHeight="1" x14ac:dyDescent="0.25">
      <c r="A64" s="14" t="s">
        <v>158</v>
      </c>
      <c r="B64" s="26" t="s">
        <v>177</v>
      </c>
      <c r="C64" s="20" t="s">
        <v>133</v>
      </c>
      <c r="D64" s="12" t="s">
        <v>134</v>
      </c>
      <c r="E64" s="12" t="s">
        <v>132</v>
      </c>
      <c r="F64" s="52">
        <v>264.60199999999998</v>
      </c>
    </row>
    <row r="65" spans="1:53" ht="71.25" customHeight="1" x14ac:dyDescent="0.25">
      <c r="A65" s="14" t="s">
        <v>159</v>
      </c>
      <c r="B65" s="26" t="s">
        <v>172</v>
      </c>
      <c r="C65" s="12" t="s">
        <v>133</v>
      </c>
      <c r="D65" s="12" t="s">
        <v>135</v>
      </c>
      <c r="E65" s="12" t="s">
        <v>136</v>
      </c>
      <c r="F65" s="54">
        <v>5279.2280000000001</v>
      </c>
    </row>
    <row r="66" spans="1:53" ht="60" customHeight="1" x14ac:dyDescent="0.25">
      <c r="A66" s="14" t="s">
        <v>160</v>
      </c>
      <c r="B66" s="15" t="s">
        <v>173</v>
      </c>
      <c r="C66" s="20" t="s">
        <v>133</v>
      </c>
      <c r="D66" s="20" t="s">
        <v>137</v>
      </c>
      <c r="E66" s="20" t="s">
        <v>136</v>
      </c>
      <c r="F66" s="46">
        <v>1050.2729999999999</v>
      </c>
    </row>
    <row r="67" spans="1:53" ht="65.25" customHeight="1" x14ac:dyDescent="0.25">
      <c r="A67" s="14" t="s">
        <v>161</v>
      </c>
      <c r="B67" s="15" t="s">
        <v>175</v>
      </c>
      <c r="C67" s="20" t="s">
        <v>133</v>
      </c>
      <c r="D67" s="20" t="s">
        <v>138</v>
      </c>
      <c r="E67" s="20" t="s">
        <v>136</v>
      </c>
      <c r="F67" s="46">
        <v>10824.468999999999</v>
      </c>
    </row>
    <row r="68" spans="1:53" ht="60" customHeight="1" x14ac:dyDescent="0.25">
      <c r="A68" s="14" t="s">
        <v>162</v>
      </c>
      <c r="B68" s="26" t="s">
        <v>174</v>
      </c>
      <c r="C68" s="12" t="s">
        <v>133</v>
      </c>
      <c r="D68" s="12" t="s">
        <v>139</v>
      </c>
      <c r="E68" s="12" t="s">
        <v>136</v>
      </c>
      <c r="F68" s="54">
        <v>13950.314</v>
      </c>
    </row>
    <row r="69" spans="1:53" ht="78.75" customHeight="1" x14ac:dyDescent="0.25">
      <c r="A69" s="14" t="s">
        <v>163</v>
      </c>
      <c r="B69" s="26" t="s">
        <v>178</v>
      </c>
      <c r="C69" s="20" t="s">
        <v>133</v>
      </c>
      <c r="D69" s="12" t="s">
        <v>140</v>
      </c>
      <c r="E69" s="12" t="s">
        <v>136</v>
      </c>
      <c r="F69" s="54">
        <v>2361.94</v>
      </c>
    </row>
    <row r="70" spans="1:53" ht="38.25" customHeight="1" x14ac:dyDescent="0.25">
      <c r="A70" s="12" t="s">
        <v>171</v>
      </c>
      <c r="B70" s="18" t="s">
        <v>43</v>
      </c>
      <c r="C70" s="10"/>
      <c r="D70" s="13"/>
      <c r="E70" s="13"/>
      <c r="F70" s="51">
        <f>SUM(F50,F57,F61)</f>
        <v>59388.733</v>
      </c>
    </row>
    <row r="71" spans="1:53" s="29" customFormat="1" ht="60.75" customHeight="1" x14ac:dyDescent="0.25">
      <c r="A71" s="14"/>
      <c r="B71" s="3" t="s">
        <v>44</v>
      </c>
      <c r="C71" s="6"/>
      <c r="D71" s="7"/>
      <c r="E71" s="7"/>
      <c r="F71" s="44">
        <f>SUM(F47,F70)</f>
        <v>300613.38099999999</v>
      </c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</row>
    <row r="72" spans="1:53" ht="72.75" customHeight="1" x14ac:dyDescent="0.25">
      <c r="A72" s="57" t="s">
        <v>45</v>
      </c>
      <c r="B72" s="57"/>
      <c r="C72" s="33"/>
      <c r="D72" s="34"/>
      <c r="E72" s="58" t="s">
        <v>47</v>
      </c>
      <c r="F72" s="58"/>
    </row>
    <row r="73" spans="1:53" ht="15" customHeight="1" x14ac:dyDescent="0.25">
      <c r="A73" s="32"/>
      <c r="B73" s="23"/>
      <c r="C73" s="24"/>
      <c r="D73" s="25"/>
      <c r="E73" s="25"/>
      <c r="F73" s="55"/>
    </row>
  </sheetData>
  <mergeCells count="21">
    <mergeCell ref="A7:F7"/>
    <mergeCell ref="A3:A5"/>
    <mergeCell ref="A15:F15"/>
    <mergeCell ref="C3:C5"/>
    <mergeCell ref="E51:E53"/>
    <mergeCell ref="E1:F1"/>
    <mergeCell ref="A72:B72"/>
    <mergeCell ref="E72:F72"/>
    <mergeCell ref="A56:F56"/>
    <mergeCell ref="A60:F60"/>
    <mergeCell ref="A39:F39"/>
    <mergeCell ref="A11:F11"/>
    <mergeCell ref="A2:F2"/>
    <mergeCell ref="A48:F48"/>
    <mergeCell ref="B3:B5"/>
    <mergeCell ref="D3:D5"/>
    <mergeCell ref="E3:E5"/>
    <mergeCell ref="C58:C59"/>
    <mergeCell ref="A43:F43"/>
    <mergeCell ref="F3:F5"/>
    <mergeCell ref="A49:F49"/>
  </mergeCells>
  <printOptions horizontalCentered="1"/>
  <pageMargins left="0.39370078740157483" right="0.39370078740157483" top="1.3779527559055118" bottom="0.47244094488188981" header="0.31496062992125984" footer="0"/>
  <pageSetup scale="67" orientation="landscape" r:id="rId1"/>
  <headerFooter>
    <oddHeader>&amp;C&amp;P</oddHeader>
  </headerFooter>
  <rowBreaks count="5" manualBreakCount="5">
    <brk id="10" max="5" man="1"/>
    <brk id="23" max="5" man="1"/>
    <brk id="37" max="5" man="1"/>
    <brk id="53" max="5" man="1"/>
    <brk id="6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Zinoviy</dc:creator>
  <cp:lastModifiedBy>Admin</cp:lastModifiedBy>
  <cp:lastPrinted>2025-02-07T08:20:46Z</cp:lastPrinted>
  <dcterms:created xsi:type="dcterms:W3CDTF">2022-05-24T11:52:45Z</dcterms:created>
  <dcterms:modified xsi:type="dcterms:W3CDTF">2025-02-20T12:00:07Z</dcterms:modified>
</cp:coreProperties>
</file>