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Проекти рішень\2025 проєкти\Лютий\лютий 1\"/>
    </mc:Choice>
  </mc:AlternateContent>
  <bookViews>
    <workbookView xWindow="-120" yWindow="-120" windowWidth="29040" windowHeight="15720"/>
  </bookViews>
  <sheets>
    <sheet name="Аркуш1" sheetId="1" r:id="rId1"/>
  </sheets>
  <definedNames>
    <definedName name="_xlnm.Print_Area" localSheetId="0">Аркуш1!$A$1:$G$112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9" i="1" l="1"/>
  <c r="D109" i="1"/>
  <c r="E108" i="1"/>
  <c r="E107" i="1"/>
  <c r="E103" i="1"/>
  <c r="D103" i="1"/>
  <c r="E99" i="1"/>
  <c r="E98" i="1"/>
  <c r="E97" i="1"/>
  <c r="E95" i="1"/>
  <c r="D95" i="1"/>
  <c r="E94" i="1"/>
  <c r="D94" i="1"/>
  <c r="E93" i="1"/>
  <c r="E92" i="1"/>
  <c r="E90" i="1"/>
  <c r="D90" i="1"/>
  <c r="E89" i="1"/>
  <c r="D89" i="1"/>
  <c r="E88" i="1"/>
  <c r="E87" i="1"/>
  <c r="D87" i="1"/>
  <c r="E85" i="1"/>
  <c r="E81" i="1"/>
  <c r="D81" i="1"/>
  <c r="E80" i="1"/>
  <c r="E77" i="1"/>
  <c r="D77" i="1"/>
  <c r="D76" i="1"/>
  <c r="E76" i="1" s="1"/>
  <c r="E74" i="1"/>
  <c r="D74" i="1"/>
  <c r="E73" i="1"/>
  <c r="E72" i="1"/>
  <c r="D72" i="1"/>
  <c r="E71" i="1"/>
  <c r="D71" i="1"/>
  <c r="E68" i="1"/>
  <c r="E66" i="1"/>
  <c r="D66" i="1"/>
  <c r="E64" i="1"/>
  <c r="D64" i="1"/>
  <c r="E60" i="1"/>
  <c r="E59" i="1"/>
  <c r="E57" i="1"/>
  <c r="D57" i="1"/>
  <c r="E56" i="1"/>
  <c r="D56" i="1"/>
  <c r="E54" i="1"/>
  <c r="E51" i="1"/>
  <c r="E49" i="1"/>
  <c r="D49" i="1"/>
  <c r="E48" i="1"/>
  <c r="D48" i="1"/>
  <c r="E47" i="1"/>
  <c r="D47" i="1"/>
  <c r="E46" i="1"/>
  <c r="E43" i="1"/>
  <c r="E41" i="1"/>
  <c r="E39" i="1"/>
  <c r="E32" i="1"/>
  <c r="E31" i="1"/>
  <c r="E30" i="1"/>
  <c r="E29" i="1"/>
  <c r="E27" i="1"/>
  <c r="D27" i="1"/>
  <c r="E25" i="1"/>
  <c r="D25" i="1"/>
  <c r="E24" i="1"/>
  <c r="E23" i="1"/>
  <c r="D21" i="1"/>
  <c r="E21" i="1" s="1"/>
  <c r="E16" i="1"/>
  <c r="D16" i="1"/>
  <c r="E15" i="1"/>
  <c r="D15" i="1"/>
  <c r="D14" i="1"/>
  <c r="E14" i="1" s="1"/>
  <c r="E13" i="1"/>
  <c r="D13" i="1"/>
  <c r="E12" i="1"/>
  <c r="D8" i="1"/>
  <c r="E8" i="1" s="1"/>
  <c r="E110" i="1" l="1"/>
  <c r="D110" i="1"/>
</calcChain>
</file>

<file path=xl/sharedStrings.xml><?xml version="1.0" encoding="utf-8"?>
<sst xmlns="http://schemas.openxmlformats.org/spreadsheetml/2006/main" count="432" uniqueCount="191">
  <si>
    <t>Додаток 3</t>
  </si>
  <si>
    <t>до рішення ___сесії міської ради</t>
  </si>
  <si>
    <t>від ___________________2025 р.</t>
  </si>
  <si>
    <t>Пролонговані бюджетні кошти Фонду міської ради на виконаня депутатських повноважень з 2021-2024 років</t>
  </si>
  <si>
    <t>№</t>
  </si>
  <si>
    <t>П.І.П. депутата</t>
  </si>
  <si>
    <t>Дата та номер рішення сесії міської ради</t>
  </si>
  <si>
    <t>Сума передбачена рішенням сесії міської ради, грн.</t>
  </si>
  <si>
    <t>Пролонгована сума,  грн.</t>
  </si>
  <si>
    <t xml:space="preserve">Назва установи  якій виділені кошти </t>
  </si>
  <si>
    <t>Вид робіт</t>
  </si>
  <si>
    <r>
      <t>Абрам</t>
    </r>
    <r>
      <rPr>
        <sz val="12"/>
        <rFont val="Calibri"/>
        <family val="2"/>
        <charset val="204"/>
      </rPr>
      <t>'</t>
    </r>
    <r>
      <rPr>
        <sz val="10.8"/>
        <rFont val="Times New Roman"/>
        <family val="1"/>
        <charset val="204"/>
      </rPr>
      <t>як Сергій Михайлович</t>
    </r>
  </si>
  <si>
    <t xml:space="preserve"> №23-4 від 28.01.2021</t>
  </si>
  <si>
    <t>Департамент молодіжної політики</t>
  </si>
  <si>
    <t>5000,00 грн. для "Футбольного клубу "Крихівці" на розвиток діяльності"</t>
  </si>
  <si>
    <t>№41-20 від 23.02.2022</t>
  </si>
  <si>
    <t>Департамент культури</t>
  </si>
  <si>
    <t>№42-20 від 23.02.2022</t>
  </si>
  <si>
    <t>Департамент освіти</t>
  </si>
  <si>
    <t>№39-34 від 10.03.2023</t>
  </si>
  <si>
    <t>4000,0 грн громадській організації «Івано-Франківська міська Федерація найсильніших атлетів України і перетягування канату» на проведення навчально-тренувальних зборів</t>
  </si>
  <si>
    <t>№94-42 від 30.04.2024</t>
  </si>
  <si>
    <t>2000,0 грн на придбання дверей для Муніципального Центру дозвілля</t>
  </si>
  <si>
    <t>Андрухів Олег Ігорович</t>
  </si>
  <si>
    <t>№187-38 від 20.10.2023</t>
  </si>
  <si>
    <t>Департамент інфраструктури, житлової та комунальної політики</t>
  </si>
  <si>
    <t>10000,0 грн на поточний ремонт  покрівлі з рулонним покриттям в будинку № 46 на вул. Євгена Коновальця (другий під’їзд)</t>
  </si>
  <si>
    <t>№39-20 від 23.02.2022</t>
  </si>
  <si>
    <t>25000,0 грн на ремонт сходової клітки будинку №6 на вул. Військових Ветеранів</t>
  </si>
  <si>
    <t>№40-20 від 23.02.2022</t>
  </si>
  <si>
    <t>Департамент молодіжної політики та спорту</t>
  </si>
  <si>
    <t>2000,0 грн громадській організації «Армія змішаних бойових мистецтв» на проведення навчально-тренувальних зборів</t>
  </si>
  <si>
    <t>№38-40 від 06.02.2024</t>
  </si>
  <si>
    <t>10000,0 грн для ЗДО №6 «Колобок» на покращення матеріально-технічної бази</t>
  </si>
  <si>
    <t>№295-48 від 19.12.2024</t>
  </si>
  <si>
    <t>Департамент соціальної політики</t>
  </si>
  <si>
    <t>2000,0 грн Леочко Світлані Василівні; 3000,0 грн Базарницькому Ігорю Михайловичу; 2000,0 грн Бабій Ганні Михайлівні; 10000,0 грн Титовій Євгенії Георгіївні; 15000,0 грн Макойді Степану Богдановичу; 800,0грн Яворській Оксані Григорівні; 2500,0 грн Галушці Надії Іванівні</t>
  </si>
  <si>
    <t>№297-48 від 19.12.2024</t>
  </si>
  <si>
    <t>8000,0 грн на видання книги «Просвіта Івано-Франківська: минуле й сучасне» для Івано-Франківського міського об’єднання Всеукраїнського товариства «Просвіта» ім. Тараса Шевченка; 5000,0 грн на покращення матеріально-технічної бази для читальної зали Центральної бібліотеки Івано-Франківської міської централізованої бібліотечної системи</t>
  </si>
  <si>
    <t>№299-48 від 19.12.2024</t>
  </si>
  <si>
    <t>Управління охорони здоровя</t>
  </si>
  <si>
    <t>10000,0 грн для комунального некомерційного підприємства «Міська клінічна лікарня №1 Івано-Франківської міської ради» на покращення матеріально-технічної бази</t>
  </si>
  <si>
    <t>№298-48 від 19.12.2024</t>
  </si>
  <si>
    <t>15000,0 грн для Ліцею №7 на покращення матеріально-технічної бази</t>
  </si>
  <si>
    <t>Балагура Андрій Васильович</t>
  </si>
  <si>
    <t xml:space="preserve">№290-13 від 30.07.2021 </t>
  </si>
  <si>
    <t>2000,00 грн. на ремонт 1-А класу Ліцею №4</t>
  </si>
  <si>
    <t>№115-36 від 15.06.2023</t>
  </si>
  <si>
    <t>Бойчук Ольга Ярославівна</t>
  </si>
  <si>
    <t>2000,0 грн на видання книги «Прийди до мене, рідна, в мої сни» Дяченка Володимира Івановича</t>
  </si>
  <si>
    <t>1000,0 грн громадській організації «Армія змішаних бойових мистецтв» на проведення навчально-тренувальних зборів</t>
  </si>
  <si>
    <t>5000,0 грн на придбання дверей для Муніципального Центру дозвілля; 5000,0 грн на покращення матеріально-технічної бази ККЗК «Об’єднання муніципальних мистецьких колективів Івано-Франківська»</t>
  </si>
  <si>
    <t>№95-42 від 30.04.2024</t>
  </si>
  <si>
    <t>3000,0 грн для Ліцею ім. В’ячеслава Чорновола  на покращення матеріально-технічної бази</t>
  </si>
  <si>
    <t>Бурко Віталій Миколайович</t>
  </si>
  <si>
    <t xml:space="preserve">№328-15 від 16.09.2021 </t>
  </si>
  <si>
    <t>5000,00 грн. на придбання двох лавок для встановлення біля будинку №16 на вул. Івана Павла, II; 5000,00 грн. на придбання двох лавок для встановлення біля будинку №22 на вул. Івана Павла, II</t>
  </si>
  <si>
    <t>Вагилевич Мар'ян Володимирович</t>
  </si>
  <si>
    <t xml:space="preserve">№23-4 від 28.01.2021 </t>
  </si>
  <si>
    <t>3000,00 для "Футбольного клубу "Крихівці"" на розвиток діяльності</t>
  </si>
  <si>
    <t>8000,0 грн для придбання матеріалів на ремонт покрівлі адміністративного будинку № 15 на вул. Шкільній в с. Драгомирчани</t>
  </si>
  <si>
    <t>№37-40 від 06.02.2024</t>
  </si>
  <si>
    <t>20000,0 грн на придбання мультимедійного проектора з екраном для Будинку культури с. Драгомирчани</t>
  </si>
  <si>
    <t>Грималюк Андрій Васильович</t>
  </si>
  <si>
    <t xml:space="preserve">№387-18 від 26.11.2021 </t>
  </si>
  <si>
    <t>10000,00 грн. громадській організації футбольний клуб «Сокіл - Чукалівка» на проведення навчально-тренувальних зборів</t>
  </si>
  <si>
    <t xml:space="preserve">№389-18 від 26.11.2021 </t>
  </si>
  <si>
    <t>Управління капітального будівництва</t>
  </si>
  <si>
    <t>5514,00 грн. релігійній громаді (парафії) Вознесіння Господнього Української  Греко-Католицької  Церкви місто Івано-Франківськ (код ЄДРПОУ 35915771)</t>
  </si>
  <si>
    <t>№190-45 від 02.08.2024</t>
  </si>
  <si>
    <t xml:space="preserve">15000,0 грн для Ліцею ім. В’ячеслава Чорновола на покращення матеріально-технічної бази </t>
  </si>
  <si>
    <t>Загурський Олег Васильович</t>
  </si>
  <si>
    <t>3000,0 грн на придбання дверей для Муніципального Центру дозвілля</t>
  </si>
  <si>
    <t xml:space="preserve">5000,0 грн Стефініну Володимиру Йосиповичу; 4500,0 грн Якусевичу Анатолію Станіславовичу </t>
  </si>
  <si>
    <t>Іванюк Оксана Ярославівна</t>
  </si>
  <si>
    <t>Досюк Уляна Василівна</t>
  </si>
  <si>
    <t>3000,00 грн. УГКЦ Парафія Богоявлення Господнього (ЄДРПОУ 37951743)</t>
  </si>
  <si>
    <t>1000,0 грн на придбання компютерного обладнання для Міського Нородного дому</t>
  </si>
  <si>
    <t>Капустяк Олег Іванович</t>
  </si>
  <si>
    <t>4000,0 грн придбання мультимедійного обладнання (окуляри віртуальної реальності, смартфон) для бібліотеки-філії №4</t>
  </si>
  <si>
    <t>№148-43 від 20.06.2024</t>
  </si>
  <si>
    <t>3200,0 грн для Ліцею №21 на придбання лінолеуму у 1-Г клас</t>
  </si>
  <si>
    <t>Квасна Тетяна Миколаївна</t>
  </si>
  <si>
    <t xml:space="preserve">№224-11 від 08.07.2021 </t>
  </si>
  <si>
    <t xml:space="preserve">1000,0 грн придбання принтера для роботи з документами для Центру культури і мистецтв; </t>
  </si>
  <si>
    <t>12000,0 грн для ЗДО №6 «Колобок» на покращення матеріально-технічної бази</t>
  </si>
  <si>
    <t>Ковальчук Микола Петрович</t>
  </si>
  <si>
    <t>10000,0 грн Феняк Надії Степанівні; 41000,0 грн Дронову Геннадію Валентиновичу</t>
  </si>
  <si>
    <t>№300-48 від 19.12.2024</t>
  </si>
  <si>
    <t>Виконавчий комітет</t>
  </si>
  <si>
    <t>165000,0 грн для військової частини А7030 на покращення матеріально-технічної бази</t>
  </si>
  <si>
    <t>Корсун Ігор Валерійович</t>
  </si>
  <si>
    <t>Котович Ростислав Володимирович</t>
  </si>
  <si>
    <t>№244-47 від 14.11.2024</t>
  </si>
  <si>
    <t>1400,0 грн для ЗДО №27 «Карпатська казка» на покращення матеріально-технічної бази</t>
  </si>
  <si>
    <t>Лозяк Юрій Михайлович</t>
  </si>
  <si>
    <t>3500,0 грн громадській організації «Івано-Франківська міська Федерація найсильніших атлетів України і перетягування канату» на проведення навчально-тренувальних зборів</t>
  </si>
  <si>
    <t>Магас Стефан Дмитрович</t>
  </si>
  <si>
    <t>Марцінків Роман Богданович</t>
  </si>
  <si>
    <t>Муравйова Леся Іванівна</t>
  </si>
  <si>
    <t xml:space="preserve">№221-11 від 08.07.2021 </t>
  </si>
  <si>
    <t>5000,00 грн. для облаштування спортивним знаряддям у дворах буд. по вул. Тичини, 61,64 а, 63</t>
  </si>
  <si>
    <t>10000,0 грн на закупівлю металопластикових вікон для встановлення на сходовій клітці I під'їзду будинку № 40а на набережній ім. В. Стефаника</t>
  </si>
  <si>
    <t>2000,0 грн на видання книги «Прийди до мене, рідна, в мої сни» Дяченка Володимира Івановича; 2000,0 грн на придбання принтера для Центру культури і мистецтв; 1000,0 грн на придбання літератури для бібліотеки-філії №2</t>
  </si>
  <si>
    <t>2500,0 грн Макойді Степану Богдановичу</t>
  </si>
  <si>
    <t>Нагорна Вікторія Василівна</t>
  </si>
  <si>
    <t xml:space="preserve">№125-6 від 12.04.2021 </t>
  </si>
  <si>
    <t xml:space="preserve">5000,00 грн. Релігійній організації «Жіночий монастир служебниць Господа і Діви Марії з матара Івано-Франківського архієпархіального управління Української Греко-Католицької Церкви» (код ЄДРПОУ 26162711)  </t>
  </si>
  <si>
    <t>№246-39 від 15.12.2023</t>
  </si>
  <si>
    <t>29000,0 грн для Ліцею ім. В’ячеслава Чорновола  на покращення матеріально-технічної бази</t>
  </si>
  <si>
    <t>3000,0 грн для Ліцею ім. В’ячеслава Чорновола на проведення поточного ремонту приміщень</t>
  </si>
  <si>
    <t>Нагірний Михайло Володимирович</t>
  </si>
  <si>
    <t>20 877,0 грн для Ліцею № 19 на покращення матеріально-технічної бази</t>
  </si>
  <si>
    <t xml:space="preserve">3000,0 грн Виклюку Богдану Петровичу; 4000,0 грн Бойко Ганні Іванівні; 4000,0 грн Андрейчуку Мирославу Миколайовичу; 4000,0 грн Галюк Тетяні Володимирівні; 10000,0 грн Бегару Оресту Ярополковичу; 5000,0 грн Баль Юлії Юхимівні; 15000,0 грн Макойді Степану Богдановичу; 5000,0 грн Коржик Галині Миколаївні; 2500,0 грн Кульчицькій Галині Михайлівні; 2000,0 грн Яворській Оксані Григорівні </t>
  </si>
  <si>
    <t>Облещук Ульяна Василівна</t>
  </si>
  <si>
    <t xml:space="preserve">2000,0 грн на придбання герданів для народного аматорського академічного жіночого хору «Мелодія» Центру культури і мистецтв </t>
  </si>
  <si>
    <t>№245-39 від 15.12.2023</t>
  </si>
  <si>
    <t>17000,0 грн для придбання та встановлення дитячого ігрового комплексу у дворі будинку № 14 на вул. Степана Бандери</t>
  </si>
  <si>
    <t>5000,0 грн на придбання дверей для Муніципального Центру дозвілля</t>
  </si>
  <si>
    <t>10000,0 грн для Ліцею №21 на покращення матеріально-технічної бази;</t>
  </si>
  <si>
    <t>Онуфріїв Роман Михайлович</t>
  </si>
  <si>
    <t>4000,0 грн на придбання банера для Народного дому с. Микитинці; 2000,0 грн на видання книги «Прийди до мене, рідна, в мої сни» Дяченка Володимира Івановича</t>
  </si>
  <si>
    <t>2500,0 грн Макойді Степану Богдановичу; 5000,0 грн Григорків Валентині Богданівні</t>
  </si>
  <si>
    <t>Палійчук Сергій Васильович</t>
  </si>
  <si>
    <t xml:space="preserve">№120-6 від 12.04.2021 </t>
  </si>
  <si>
    <t>1500,00 грн. на виконання робіт з ремонту системи водовідведення у будинку №40 на вул. О. Кисілевської</t>
  </si>
  <si>
    <t>8500,0 грн. на закупівлю пандусу для встановлення у будинку№44 корп. 3 на вул. Гната Хоткевича (ОСББ «Барвінок ІФ»)</t>
  </si>
  <si>
    <t>Пономаренко Геннадій Олександрович</t>
  </si>
  <si>
    <t>6000,00 грн. на придбання контейнерів для ТПВ (120 л.) для ОСББ «Вишенька ІФ» вул. Пулюя, 15; 6500,00 грн. на придбання матеріалів на ремонт сходової клітки 8-го під'їзду будинку №1 на вул. І. Пулюя</t>
  </si>
  <si>
    <t>7000,0 грн Середній Галині Василівні</t>
  </si>
  <si>
    <t>Ревчук Василь Іванович</t>
  </si>
  <si>
    <t>2000,0 грн на придбання музичних інструментів для Івано-Франківської дитячої музичної школи №3 ім.А.Кос-Анатольського</t>
  </si>
  <si>
    <t>Руднянин Степан Михайлович</t>
  </si>
  <si>
    <t xml:space="preserve">10000,0 грн для Ліцею № 21 на придбання лінолеуму в навчальний клас (214 каб.) </t>
  </si>
  <si>
    <t>Синишин Віктор Іванович</t>
  </si>
  <si>
    <t xml:space="preserve">№329-15 від 16.09.2021 </t>
  </si>
  <si>
    <t>2500,00 грн. громадській організації «Івано-Франківський спортивний клуб «Самурай» на придбання тренувального манекену</t>
  </si>
  <si>
    <t>1000,0 грн на придбання компютерного обладнання для Міського Народного дому</t>
  </si>
  <si>
    <t xml:space="preserve">4000,0 грн Петрунько Світлані Ярославівні; 10000,0 грн Титовій Євгенії Георгіївні; 2500,0 грн Шиптур Галині Василівні </t>
  </si>
  <si>
    <t>Смаль Маріанна Василівна</t>
  </si>
  <si>
    <t>20000,0 грн для закупівлі матеріалів на ремонт покрівлі будинку № 19 на вул. Івана Павла, II</t>
  </si>
  <si>
    <t>№38-34 від 10.03.2023</t>
  </si>
  <si>
    <t>Департамент благоустрою</t>
  </si>
  <si>
    <t>70000,0 грн для Ліцею № 20 на придбання комплекту парт;</t>
  </si>
  <si>
    <t>Строїч Андрій Петрович</t>
  </si>
  <si>
    <t xml:space="preserve">№123-6 від 12.04.2021 </t>
  </si>
  <si>
    <t>2500,00 грн. на придбання шафок для 5-Г класу Ліцею №24; 3000,00 грн. на придбання дверей у групу №8 "Буратіно" ДНЗ №36 "ВІНОЧОК"</t>
  </si>
  <si>
    <t>1500,0 грн для Початкової школи «Пасічнянська» на придбання витратних матеріалів для створення системи оповіщення</t>
  </si>
  <si>
    <t>5000,0 грн на придбання обладнання, покращення матеріально-технічної бази для бібліотеки-філії №5 Івано-Франківської міської централізованої бібліотечної системи</t>
  </si>
  <si>
    <t>Татумірак Наталя Романівна</t>
  </si>
  <si>
    <t>10000,0 грн Титовій Євгенії Георгіївні; 2000,0 грн Макойді Степану Богдановичу</t>
  </si>
  <si>
    <t>31500,0 грн для проведення робіт по благоустрою та відновлення символічної могили Січовим стрільцям в с. Братківці</t>
  </si>
  <si>
    <t>Терешко Руслан Володимирович</t>
  </si>
  <si>
    <t>4000,0 грн на придбання музичних інструментів для Івано-Франківської дитячої музичної школи №3 ім.А.Кос-Анатольського; 2000,0 грн на придбання принтера для Центру культури і мистецтв</t>
  </si>
  <si>
    <t>8000,0 грн для Ліцею №1 на придбання комп’ютерної техніки</t>
  </si>
  <si>
    <t>№117-36 від 15.06.2023</t>
  </si>
  <si>
    <t>4000,0 грн на покращення матеріально-технічної бази для Центру культури і мистецтв Івано-Франківської міської територіальної громади</t>
  </si>
  <si>
    <t>№146-43 від 20.06.2024</t>
  </si>
  <si>
    <t>5000,0 грн Департаменту молодіжної політики та спорту для проведення навчально-тренувальних зборів з фрі-файту</t>
  </si>
  <si>
    <t>Фецич Володимир Іванович</t>
  </si>
  <si>
    <t>2000,0 грн на придбання мультикора для Будинку культури с. Вовчинець</t>
  </si>
  <si>
    <t>Харук Роман Романович</t>
  </si>
  <si>
    <t xml:space="preserve">№22-4 від 28.01.2021 </t>
  </si>
  <si>
    <t>49000,00 на виконання робіт з заміни вікон на сходових клітках у будинку №147 на вул. Галицькій та №15 І -ІІ під"їзд   на вул.Хіміків</t>
  </si>
  <si>
    <t>25000,00 грн. на виконання робіт з заміни вікон на сходових клітках будинку №15 на вул. Хіміків</t>
  </si>
  <si>
    <t>30000,0 грн на закупівлю металопластикових вікон для встановлення на сходовій клітці у ІІІ під’їзді будинку № 18 на вул. Тролейбусній</t>
  </si>
  <si>
    <t>3000,0 грн на видання книги "Під зіркою Різдва" Явора Ткачівського</t>
  </si>
  <si>
    <t>10000,0 грн для ВПУ №13 на покращення матеріально-технічної бази</t>
  </si>
  <si>
    <t>Разом</t>
  </si>
  <si>
    <t>Секретар міської ради</t>
  </si>
  <si>
    <t xml:space="preserve"> </t>
  </si>
  <si>
    <t>5000,0 грн для Ліцею №19 на придбання комп’ютерної техніки</t>
  </si>
  <si>
    <t>20000,0 грн на придбання радіомікрофонів для Будинку культури с. Узин</t>
  </si>
  <si>
    <t>1000,0 грн на придбання концертних пюпітрів для Центру культури і мистецтв</t>
  </si>
  <si>
    <t>№296-48 від 19.12.2024</t>
  </si>
  <si>
    <t xml:space="preserve"> 9115,0 грн для Ліцею № 19 на покращення матеріально-технічної бази та поточний ремонт у малому спортивному залі; 10000,0 грн для ЗДО № 27 «Карпатська казка» на покращення матеріально-технічної бази; 3000,0 грн для ЗДО №3 «Бджілка» на покращення матеріально-технічної бази</t>
  </si>
  <si>
    <t>10000,0 грн для ЗДО № 27 «Карпатська казка» на покращення матеріально-технічної бази; 5008,0 грн для Ліцею № 19 на покращення матеріально-технічної бази та поточний ремонт у малому спортивному залі</t>
  </si>
  <si>
    <t>3000,0 грн на придбання принтера для бібліотеки-філії №14;  3000,0 грн на придбання літератури для бібліотеки-філії №25 с.Радча</t>
  </si>
  <si>
    <r>
      <t xml:space="preserve">3000,0 грн для Ліцею ім. В.Чорновола на покращення матеріально-технічної бази </t>
    </r>
    <r>
      <rPr>
        <b/>
        <i/>
        <sz val="12"/>
        <rFont val="Times New Roman"/>
        <family val="1"/>
        <charset val="204"/>
      </rPr>
      <t>(зміна згідно рішення від 30.04.2024 №95-42)</t>
    </r>
  </si>
  <si>
    <r>
      <t xml:space="preserve">5000,0 грн для для ЗДО № 6 на придбання будівельних матеріалів </t>
    </r>
    <r>
      <rPr>
        <b/>
        <i/>
        <sz val="12"/>
        <rFont val="Times New Roman"/>
        <family val="1"/>
        <charset val="204"/>
      </rPr>
      <t>(зміна згідно рішення від 02.08.2024 №190-45)</t>
    </r>
  </si>
  <si>
    <r>
      <t xml:space="preserve">10000,0 для Ліцею ім. Вячеслава Чорновола  на покращення матеріально-технічної бази </t>
    </r>
    <r>
      <rPr>
        <b/>
        <i/>
        <sz val="12"/>
        <rFont val="Times New Roman"/>
        <family val="1"/>
        <charset val="204"/>
      </rPr>
      <t xml:space="preserve">(зміна згідно рішення від 15.12.2023 №246-39 ), (зміна згідно рішення від 30.04.2024 №95-42) </t>
    </r>
  </si>
  <si>
    <r>
      <t>5000,0 грн на придбання обладнання для харчоблоку ідальні Ліцею ім. Вячеслава Чорновола</t>
    </r>
    <r>
      <rPr>
        <b/>
        <i/>
        <sz val="12"/>
        <rFont val="Times New Roman"/>
        <family val="1"/>
        <charset val="204"/>
      </rPr>
      <t xml:space="preserve"> (зміна згідно рішення від 15.12.2023 №246-39)</t>
    </r>
    <r>
      <rPr>
        <sz val="12"/>
        <color indexed="14"/>
        <rFont val="Times New Roman"/>
        <family val="1"/>
        <charset val="204"/>
      </rPr>
      <t/>
    </r>
  </si>
  <si>
    <r>
      <t>1000,00 грн. для Ліцею №4 на придбання матеріалів для ремонту 1-А класу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(зміна згідно рішення від 16.09.2021 р. №331-15)</t>
    </r>
  </si>
  <si>
    <r>
      <t xml:space="preserve">23000,00 грн. на придбання та встановлення дитячого ігрового комплексу у дворі будинку № 14 на вул. Степана Бандери </t>
    </r>
    <r>
      <rPr>
        <b/>
        <i/>
        <sz val="12"/>
        <rFont val="Times New Roman"/>
        <family val="1"/>
        <charset val="204"/>
      </rPr>
      <t>(зміна згідно рішення від 26.11.2021 №385-18)</t>
    </r>
  </si>
  <si>
    <t xml:space="preserve">15000,0 грн для ЗДО № 29 «Кобзарик» на покращення матеріально-технічної бази; 5000,0 грн для Ліцею ім. В’ячеслава Чорновола  на покращення матеріально-технічної бази; 5000,0 грн для Ліцею ім. В’ячеслава Чорновола на проведення поточного ремонту приміщень </t>
  </si>
  <si>
    <t>5000,0 грн для ЗДО №6 «Колобок» на покращення матеріально-технічної бази; 7000,0 грн для Малої академії наук на покращення матеріально-технічної бази (придбання офісних меблів);5000,0 грн для Малої академії наук на покращення матеріально-технічної бази гуртків, які працюють у с. Підлужжя</t>
  </si>
  <si>
    <r>
      <t xml:space="preserve">10000,0 грн для Черніївського Ліцею на покращення матеріально-технічної бази; 5000,0 грн для ЗДО №27 «Карпатська казка» для проведення поточного ремонту медичного кабінету </t>
    </r>
    <r>
      <rPr>
        <b/>
        <i/>
        <sz val="12"/>
        <rFont val="Times New Roman"/>
        <family val="1"/>
        <charset val="204"/>
      </rPr>
      <t>(зміна згідно рішення від 20.06.2024 №148-43)</t>
    </r>
  </si>
  <si>
    <r>
      <t>33000,0 грн для виконання робіт із встановлення елементів дитячого ігрового майданчика на прибудинковій території біля будинку №19 (ЖБК №14) на вулиці Івана Павла ІІ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(зміна згідно рішення від 15.06.2023 №114-36)</t>
    </r>
  </si>
  <si>
    <t>2000,0 грн на видання книги «Прийди до мене, рідна, в мої сни» Дяченка Володимира Івановича; 1000,0 грн на придбання музичних інструментів для Івано-Франківської дитячої музичної школи №3 ім.А.Кос-Анатольського</t>
  </si>
  <si>
    <r>
      <t xml:space="preserve">30000,0 грн для Ліцею № 3 на придбання матеріалів та проведення поточного ремонту кабінету «Захист України» </t>
    </r>
    <r>
      <rPr>
        <b/>
        <i/>
        <sz val="12"/>
        <rFont val="Times New Roman"/>
        <family val="1"/>
        <charset val="204"/>
      </rPr>
      <t>(зміна згідно рішення від 30.04.2024 №95-42)</t>
    </r>
  </si>
  <si>
    <t>Віктор СИНИШИН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</si>
</sst>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₴&quot;_-;\-* #,##0.00\ &quot;₴&quot;_-;_-* &quot;-&quot;??\ &quot;₴&quot;_-;_-@_-"/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2"/>
      <color indexed="14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Arial Cyr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/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49" fontId="3" fillId="2" borderId="2" xfId="1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4" fontId="6" fillId="2" borderId="0" xfId="0" applyNumberFormat="1" applyFont="1" applyFill="1" applyAlignment="1">
      <alignment horizontal="center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2" fontId="6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6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left" vertical="center" wrapText="1"/>
    </xf>
    <xf numFmtId="0" fontId="11" fillId="2" borderId="0" xfId="0" applyFont="1" applyFill="1"/>
    <xf numFmtId="0" fontId="6" fillId="2" borderId="0" xfId="0" applyFont="1" applyFill="1" applyBorder="1"/>
    <xf numFmtId="4" fontId="3" fillId="2" borderId="0" xfId="0" applyNumberFormat="1" applyFont="1" applyFill="1" applyBorder="1" applyAlignment="1">
      <alignment wrapText="1"/>
    </xf>
    <xf numFmtId="4" fontId="3" fillId="2" borderId="0" xfId="0" applyNumberFormat="1" applyFont="1" applyFill="1" applyBorder="1"/>
    <xf numFmtId="0" fontId="11" fillId="2" borderId="0" xfId="0" applyFont="1" applyFill="1" applyBorder="1" applyAlignment="1">
      <alignment horizontal="left"/>
    </xf>
    <xf numFmtId="0" fontId="3" fillId="2" borderId="0" xfId="0" applyFont="1" applyFill="1"/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/>
    <xf numFmtId="0" fontId="3" fillId="2" borderId="0" xfId="0" applyFont="1" applyFill="1" applyBorder="1" applyAlignment="1">
      <alignment wrapText="1"/>
    </xf>
    <xf numFmtId="0" fontId="6" fillId="2" borderId="0" xfId="0" applyFont="1" applyFill="1" applyBorder="1" applyAlignment="1">
      <alignment wrapText="1"/>
    </xf>
    <xf numFmtId="0" fontId="3" fillId="2" borderId="0" xfId="0" applyFont="1" applyFill="1" applyBorder="1"/>
    <xf numFmtId="4" fontId="6" fillId="2" borderId="0" xfId="0" applyNumberFormat="1" applyFont="1" applyFill="1" applyBorder="1" applyAlignment="1">
      <alignment wrapText="1"/>
    </xf>
    <xf numFmtId="4" fontId="6" fillId="2" borderId="0" xfId="0" applyNumberFormat="1" applyFont="1" applyFill="1" applyBorder="1"/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/>
    </xf>
    <xf numFmtId="2" fontId="3" fillId="2" borderId="0" xfId="0" applyNumberFormat="1" applyFont="1" applyFill="1" applyBorder="1"/>
    <xf numFmtId="164" fontId="3" fillId="2" borderId="0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Alignment="1">
      <alignment horizontal="left" vertical="center" wrapText="1"/>
    </xf>
    <xf numFmtId="4" fontId="14" fillId="2" borderId="0" xfId="0" applyNumberFormat="1" applyFont="1" applyFill="1"/>
    <xf numFmtId="0" fontId="14" fillId="2" borderId="0" xfId="0" applyFont="1" applyFill="1"/>
    <xf numFmtId="4" fontId="12" fillId="2" borderId="0" xfId="0" applyNumberFormat="1" applyFont="1" applyFill="1"/>
    <xf numFmtId="0" fontId="5" fillId="2" borderId="0" xfId="0" applyFont="1" applyFill="1" applyAlignment="1">
      <alignment horizontal="center" vertical="center" wrapText="1"/>
    </xf>
    <xf numFmtId="2" fontId="6" fillId="2" borderId="0" xfId="0" applyNumberFormat="1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4">
    <dxf>
      <font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Q151"/>
  <sheetViews>
    <sheetView tabSelected="1" topLeftCell="A103" workbookViewId="0">
      <selection activeCell="F113" sqref="F113"/>
    </sheetView>
  </sheetViews>
  <sheetFormatPr defaultColWidth="6" defaultRowHeight="15" x14ac:dyDescent="0.2"/>
  <cols>
    <col min="1" max="1" width="6" style="2"/>
    <col min="2" max="2" width="42" style="2" customWidth="1"/>
    <col min="3" max="3" width="26.5703125" style="2" customWidth="1"/>
    <col min="4" max="4" width="20.28515625" style="2" customWidth="1"/>
    <col min="5" max="5" width="18.140625" style="2" customWidth="1"/>
    <col min="6" max="6" width="32" style="2" customWidth="1"/>
    <col min="7" max="7" width="60.140625" style="2" customWidth="1"/>
    <col min="8" max="8" width="9.140625" style="2" customWidth="1"/>
    <col min="9" max="9" width="15.85546875" style="2" customWidth="1"/>
    <col min="10" max="10" width="15.28515625" style="2" customWidth="1"/>
    <col min="11" max="252" width="9.140625" style="2" customWidth="1"/>
    <col min="253" max="254" width="6" style="2"/>
    <col min="255" max="255" width="42" style="2" customWidth="1"/>
    <col min="256" max="256" width="26.5703125" style="2" customWidth="1"/>
    <col min="257" max="257" width="20.28515625" style="2" customWidth="1"/>
    <col min="258" max="259" width="18.140625" style="2" customWidth="1"/>
    <col min="260" max="260" width="18.28515625" style="2" customWidth="1"/>
    <col min="261" max="261" width="19.7109375" style="2" customWidth="1"/>
    <col min="262" max="262" width="32" style="2" customWidth="1"/>
    <col min="263" max="263" width="60.140625" style="2" customWidth="1"/>
    <col min="264" max="264" width="9.140625" style="2" customWidth="1"/>
    <col min="265" max="265" width="15.85546875" style="2" customWidth="1"/>
    <col min="266" max="266" width="15.28515625" style="2" customWidth="1"/>
    <col min="267" max="508" width="9.140625" style="2" customWidth="1"/>
    <col min="509" max="510" width="6" style="2"/>
    <col min="511" max="511" width="42" style="2" customWidth="1"/>
    <col min="512" max="512" width="26.5703125" style="2" customWidth="1"/>
    <col min="513" max="513" width="20.28515625" style="2" customWidth="1"/>
    <col min="514" max="515" width="18.140625" style="2" customWidth="1"/>
    <col min="516" max="516" width="18.28515625" style="2" customWidth="1"/>
    <col min="517" max="517" width="19.7109375" style="2" customWidth="1"/>
    <col min="518" max="518" width="32" style="2" customWidth="1"/>
    <col min="519" max="519" width="60.140625" style="2" customWidth="1"/>
    <col min="520" max="520" width="9.140625" style="2" customWidth="1"/>
    <col min="521" max="521" width="15.85546875" style="2" customWidth="1"/>
    <col min="522" max="522" width="15.28515625" style="2" customWidth="1"/>
    <col min="523" max="764" width="9.140625" style="2" customWidth="1"/>
    <col min="765" max="766" width="6" style="2"/>
    <col min="767" max="767" width="42" style="2" customWidth="1"/>
    <col min="768" max="768" width="26.5703125" style="2" customWidth="1"/>
    <col min="769" max="769" width="20.28515625" style="2" customWidth="1"/>
    <col min="770" max="771" width="18.140625" style="2" customWidth="1"/>
    <col min="772" max="772" width="18.28515625" style="2" customWidth="1"/>
    <col min="773" max="773" width="19.7109375" style="2" customWidth="1"/>
    <col min="774" max="774" width="32" style="2" customWidth="1"/>
    <col min="775" max="775" width="60.140625" style="2" customWidth="1"/>
    <col min="776" max="776" width="9.140625" style="2" customWidth="1"/>
    <col min="777" max="777" width="15.85546875" style="2" customWidth="1"/>
    <col min="778" max="778" width="15.28515625" style="2" customWidth="1"/>
    <col min="779" max="1020" width="9.140625" style="2" customWidth="1"/>
    <col min="1021" max="1022" width="6" style="2"/>
    <col min="1023" max="1023" width="42" style="2" customWidth="1"/>
    <col min="1024" max="1024" width="26.5703125" style="2" customWidth="1"/>
    <col min="1025" max="1025" width="20.28515625" style="2" customWidth="1"/>
    <col min="1026" max="1027" width="18.140625" style="2" customWidth="1"/>
    <col min="1028" max="1028" width="18.28515625" style="2" customWidth="1"/>
    <col min="1029" max="1029" width="19.7109375" style="2" customWidth="1"/>
    <col min="1030" max="1030" width="32" style="2" customWidth="1"/>
    <col min="1031" max="1031" width="60.140625" style="2" customWidth="1"/>
    <col min="1032" max="1032" width="9.140625" style="2" customWidth="1"/>
    <col min="1033" max="1033" width="15.85546875" style="2" customWidth="1"/>
    <col min="1034" max="1034" width="15.28515625" style="2" customWidth="1"/>
    <col min="1035" max="1276" width="9.140625" style="2" customWidth="1"/>
    <col min="1277" max="1278" width="6" style="2"/>
    <col min="1279" max="1279" width="42" style="2" customWidth="1"/>
    <col min="1280" max="1280" width="26.5703125" style="2" customWidth="1"/>
    <col min="1281" max="1281" width="20.28515625" style="2" customWidth="1"/>
    <col min="1282" max="1283" width="18.140625" style="2" customWidth="1"/>
    <col min="1284" max="1284" width="18.28515625" style="2" customWidth="1"/>
    <col min="1285" max="1285" width="19.7109375" style="2" customWidth="1"/>
    <col min="1286" max="1286" width="32" style="2" customWidth="1"/>
    <col min="1287" max="1287" width="60.140625" style="2" customWidth="1"/>
    <col min="1288" max="1288" width="9.140625" style="2" customWidth="1"/>
    <col min="1289" max="1289" width="15.85546875" style="2" customWidth="1"/>
    <col min="1290" max="1290" width="15.28515625" style="2" customWidth="1"/>
    <col min="1291" max="1532" width="9.140625" style="2" customWidth="1"/>
    <col min="1533" max="1534" width="6" style="2"/>
    <col min="1535" max="1535" width="42" style="2" customWidth="1"/>
    <col min="1536" max="1536" width="26.5703125" style="2" customWidth="1"/>
    <col min="1537" max="1537" width="20.28515625" style="2" customWidth="1"/>
    <col min="1538" max="1539" width="18.140625" style="2" customWidth="1"/>
    <col min="1540" max="1540" width="18.28515625" style="2" customWidth="1"/>
    <col min="1541" max="1541" width="19.7109375" style="2" customWidth="1"/>
    <col min="1542" max="1542" width="32" style="2" customWidth="1"/>
    <col min="1543" max="1543" width="60.140625" style="2" customWidth="1"/>
    <col min="1544" max="1544" width="9.140625" style="2" customWidth="1"/>
    <col min="1545" max="1545" width="15.85546875" style="2" customWidth="1"/>
    <col min="1546" max="1546" width="15.28515625" style="2" customWidth="1"/>
    <col min="1547" max="1788" width="9.140625" style="2" customWidth="1"/>
    <col min="1789" max="1790" width="6" style="2"/>
    <col min="1791" max="1791" width="42" style="2" customWidth="1"/>
    <col min="1792" max="1792" width="26.5703125" style="2" customWidth="1"/>
    <col min="1793" max="1793" width="20.28515625" style="2" customWidth="1"/>
    <col min="1794" max="1795" width="18.140625" style="2" customWidth="1"/>
    <col min="1796" max="1796" width="18.28515625" style="2" customWidth="1"/>
    <col min="1797" max="1797" width="19.7109375" style="2" customWidth="1"/>
    <col min="1798" max="1798" width="32" style="2" customWidth="1"/>
    <col min="1799" max="1799" width="60.140625" style="2" customWidth="1"/>
    <col min="1800" max="1800" width="9.140625" style="2" customWidth="1"/>
    <col min="1801" max="1801" width="15.85546875" style="2" customWidth="1"/>
    <col min="1802" max="1802" width="15.28515625" style="2" customWidth="1"/>
    <col min="1803" max="2044" width="9.140625" style="2" customWidth="1"/>
    <col min="2045" max="2046" width="6" style="2"/>
    <col min="2047" max="2047" width="42" style="2" customWidth="1"/>
    <col min="2048" max="2048" width="26.5703125" style="2" customWidth="1"/>
    <col min="2049" max="2049" width="20.28515625" style="2" customWidth="1"/>
    <col min="2050" max="2051" width="18.140625" style="2" customWidth="1"/>
    <col min="2052" max="2052" width="18.28515625" style="2" customWidth="1"/>
    <col min="2053" max="2053" width="19.7109375" style="2" customWidth="1"/>
    <col min="2054" max="2054" width="32" style="2" customWidth="1"/>
    <col min="2055" max="2055" width="60.140625" style="2" customWidth="1"/>
    <col min="2056" max="2056" width="9.140625" style="2" customWidth="1"/>
    <col min="2057" max="2057" width="15.85546875" style="2" customWidth="1"/>
    <col min="2058" max="2058" width="15.28515625" style="2" customWidth="1"/>
    <col min="2059" max="2300" width="9.140625" style="2" customWidth="1"/>
    <col min="2301" max="2302" width="6" style="2"/>
    <col min="2303" max="2303" width="42" style="2" customWidth="1"/>
    <col min="2304" max="2304" width="26.5703125" style="2" customWidth="1"/>
    <col min="2305" max="2305" width="20.28515625" style="2" customWidth="1"/>
    <col min="2306" max="2307" width="18.140625" style="2" customWidth="1"/>
    <col min="2308" max="2308" width="18.28515625" style="2" customWidth="1"/>
    <col min="2309" max="2309" width="19.7109375" style="2" customWidth="1"/>
    <col min="2310" max="2310" width="32" style="2" customWidth="1"/>
    <col min="2311" max="2311" width="60.140625" style="2" customWidth="1"/>
    <col min="2312" max="2312" width="9.140625" style="2" customWidth="1"/>
    <col min="2313" max="2313" width="15.85546875" style="2" customWidth="1"/>
    <col min="2314" max="2314" width="15.28515625" style="2" customWidth="1"/>
    <col min="2315" max="2556" width="9.140625" style="2" customWidth="1"/>
    <col min="2557" max="2558" width="6" style="2"/>
    <col min="2559" max="2559" width="42" style="2" customWidth="1"/>
    <col min="2560" max="2560" width="26.5703125" style="2" customWidth="1"/>
    <col min="2561" max="2561" width="20.28515625" style="2" customWidth="1"/>
    <col min="2562" max="2563" width="18.140625" style="2" customWidth="1"/>
    <col min="2564" max="2564" width="18.28515625" style="2" customWidth="1"/>
    <col min="2565" max="2565" width="19.7109375" style="2" customWidth="1"/>
    <col min="2566" max="2566" width="32" style="2" customWidth="1"/>
    <col min="2567" max="2567" width="60.140625" style="2" customWidth="1"/>
    <col min="2568" max="2568" width="9.140625" style="2" customWidth="1"/>
    <col min="2569" max="2569" width="15.85546875" style="2" customWidth="1"/>
    <col min="2570" max="2570" width="15.28515625" style="2" customWidth="1"/>
    <col min="2571" max="2812" width="9.140625" style="2" customWidth="1"/>
    <col min="2813" max="2814" width="6" style="2"/>
    <col min="2815" max="2815" width="42" style="2" customWidth="1"/>
    <col min="2816" max="2816" width="26.5703125" style="2" customWidth="1"/>
    <col min="2817" max="2817" width="20.28515625" style="2" customWidth="1"/>
    <col min="2818" max="2819" width="18.140625" style="2" customWidth="1"/>
    <col min="2820" max="2820" width="18.28515625" style="2" customWidth="1"/>
    <col min="2821" max="2821" width="19.7109375" style="2" customWidth="1"/>
    <col min="2822" max="2822" width="32" style="2" customWidth="1"/>
    <col min="2823" max="2823" width="60.140625" style="2" customWidth="1"/>
    <col min="2824" max="2824" width="9.140625" style="2" customWidth="1"/>
    <col min="2825" max="2825" width="15.85546875" style="2" customWidth="1"/>
    <col min="2826" max="2826" width="15.28515625" style="2" customWidth="1"/>
    <col min="2827" max="3068" width="9.140625" style="2" customWidth="1"/>
    <col min="3069" max="3070" width="6" style="2"/>
    <col min="3071" max="3071" width="42" style="2" customWidth="1"/>
    <col min="3072" max="3072" width="26.5703125" style="2" customWidth="1"/>
    <col min="3073" max="3073" width="20.28515625" style="2" customWidth="1"/>
    <col min="3074" max="3075" width="18.140625" style="2" customWidth="1"/>
    <col min="3076" max="3076" width="18.28515625" style="2" customWidth="1"/>
    <col min="3077" max="3077" width="19.7109375" style="2" customWidth="1"/>
    <col min="3078" max="3078" width="32" style="2" customWidth="1"/>
    <col min="3079" max="3079" width="60.140625" style="2" customWidth="1"/>
    <col min="3080" max="3080" width="9.140625" style="2" customWidth="1"/>
    <col min="3081" max="3081" width="15.85546875" style="2" customWidth="1"/>
    <col min="3082" max="3082" width="15.28515625" style="2" customWidth="1"/>
    <col min="3083" max="3324" width="9.140625" style="2" customWidth="1"/>
    <col min="3325" max="3326" width="6" style="2"/>
    <col min="3327" max="3327" width="42" style="2" customWidth="1"/>
    <col min="3328" max="3328" width="26.5703125" style="2" customWidth="1"/>
    <col min="3329" max="3329" width="20.28515625" style="2" customWidth="1"/>
    <col min="3330" max="3331" width="18.140625" style="2" customWidth="1"/>
    <col min="3332" max="3332" width="18.28515625" style="2" customWidth="1"/>
    <col min="3333" max="3333" width="19.7109375" style="2" customWidth="1"/>
    <col min="3334" max="3334" width="32" style="2" customWidth="1"/>
    <col min="3335" max="3335" width="60.140625" style="2" customWidth="1"/>
    <col min="3336" max="3336" width="9.140625" style="2" customWidth="1"/>
    <col min="3337" max="3337" width="15.85546875" style="2" customWidth="1"/>
    <col min="3338" max="3338" width="15.28515625" style="2" customWidth="1"/>
    <col min="3339" max="3580" width="9.140625" style="2" customWidth="1"/>
    <col min="3581" max="3582" width="6" style="2"/>
    <col min="3583" max="3583" width="42" style="2" customWidth="1"/>
    <col min="3584" max="3584" width="26.5703125" style="2" customWidth="1"/>
    <col min="3585" max="3585" width="20.28515625" style="2" customWidth="1"/>
    <col min="3586" max="3587" width="18.140625" style="2" customWidth="1"/>
    <col min="3588" max="3588" width="18.28515625" style="2" customWidth="1"/>
    <col min="3589" max="3589" width="19.7109375" style="2" customWidth="1"/>
    <col min="3590" max="3590" width="32" style="2" customWidth="1"/>
    <col min="3591" max="3591" width="60.140625" style="2" customWidth="1"/>
    <col min="3592" max="3592" width="9.140625" style="2" customWidth="1"/>
    <col min="3593" max="3593" width="15.85546875" style="2" customWidth="1"/>
    <col min="3594" max="3594" width="15.28515625" style="2" customWidth="1"/>
    <col min="3595" max="3836" width="9.140625" style="2" customWidth="1"/>
    <col min="3837" max="3838" width="6" style="2"/>
    <col min="3839" max="3839" width="42" style="2" customWidth="1"/>
    <col min="3840" max="3840" width="26.5703125" style="2" customWidth="1"/>
    <col min="3841" max="3841" width="20.28515625" style="2" customWidth="1"/>
    <col min="3842" max="3843" width="18.140625" style="2" customWidth="1"/>
    <col min="3844" max="3844" width="18.28515625" style="2" customWidth="1"/>
    <col min="3845" max="3845" width="19.7109375" style="2" customWidth="1"/>
    <col min="3846" max="3846" width="32" style="2" customWidth="1"/>
    <col min="3847" max="3847" width="60.140625" style="2" customWidth="1"/>
    <col min="3848" max="3848" width="9.140625" style="2" customWidth="1"/>
    <col min="3849" max="3849" width="15.85546875" style="2" customWidth="1"/>
    <col min="3850" max="3850" width="15.28515625" style="2" customWidth="1"/>
    <col min="3851" max="4092" width="9.140625" style="2" customWidth="1"/>
    <col min="4093" max="4094" width="6" style="2"/>
    <col min="4095" max="4095" width="42" style="2" customWidth="1"/>
    <col min="4096" max="4096" width="26.5703125" style="2" customWidth="1"/>
    <col min="4097" max="4097" width="20.28515625" style="2" customWidth="1"/>
    <col min="4098" max="4099" width="18.140625" style="2" customWidth="1"/>
    <col min="4100" max="4100" width="18.28515625" style="2" customWidth="1"/>
    <col min="4101" max="4101" width="19.7109375" style="2" customWidth="1"/>
    <col min="4102" max="4102" width="32" style="2" customWidth="1"/>
    <col min="4103" max="4103" width="60.140625" style="2" customWidth="1"/>
    <col min="4104" max="4104" width="9.140625" style="2" customWidth="1"/>
    <col min="4105" max="4105" width="15.85546875" style="2" customWidth="1"/>
    <col min="4106" max="4106" width="15.28515625" style="2" customWidth="1"/>
    <col min="4107" max="4348" width="9.140625" style="2" customWidth="1"/>
    <col min="4349" max="4350" width="6" style="2"/>
    <col min="4351" max="4351" width="42" style="2" customWidth="1"/>
    <col min="4352" max="4352" width="26.5703125" style="2" customWidth="1"/>
    <col min="4353" max="4353" width="20.28515625" style="2" customWidth="1"/>
    <col min="4354" max="4355" width="18.140625" style="2" customWidth="1"/>
    <col min="4356" max="4356" width="18.28515625" style="2" customWidth="1"/>
    <col min="4357" max="4357" width="19.7109375" style="2" customWidth="1"/>
    <col min="4358" max="4358" width="32" style="2" customWidth="1"/>
    <col min="4359" max="4359" width="60.140625" style="2" customWidth="1"/>
    <col min="4360" max="4360" width="9.140625" style="2" customWidth="1"/>
    <col min="4361" max="4361" width="15.85546875" style="2" customWidth="1"/>
    <col min="4362" max="4362" width="15.28515625" style="2" customWidth="1"/>
    <col min="4363" max="4604" width="9.140625" style="2" customWidth="1"/>
    <col min="4605" max="4606" width="6" style="2"/>
    <col min="4607" max="4607" width="42" style="2" customWidth="1"/>
    <col min="4608" max="4608" width="26.5703125" style="2" customWidth="1"/>
    <col min="4609" max="4609" width="20.28515625" style="2" customWidth="1"/>
    <col min="4610" max="4611" width="18.140625" style="2" customWidth="1"/>
    <col min="4612" max="4612" width="18.28515625" style="2" customWidth="1"/>
    <col min="4613" max="4613" width="19.7109375" style="2" customWidth="1"/>
    <col min="4614" max="4614" width="32" style="2" customWidth="1"/>
    <col min="4615" max="4615" width="60.140625" style="2" customWidth="1"/>
    <col min="4616" max="4616" width="9.140625" style="2" customWidth="1"/>
    <col min="4617" max="4617" width="15.85546875" style="2" customWidth="1"/>
    <col min="4618" max="4618" width="15.28515625" style="2" customWidth="1"/>
    <col min="4619" max="4860" width="9.140625" style="2" customWidth="1"/>
    <col min="4861" max="4862" width="6" style="2"/>
    <col min="4863" max="4863" width="42" style="2" customWidth="1"/>
    <col min="4864" max="4864" width="26.5703125" style="2" customWidth="1"/>
    <col min="4865" max="4865" width="20.28515625" style="2" customWidth="1"/>
    <col min="4866" max="4867" width="18.140625" style="2" customWidth="1"/>
    <col min="4868" max="4868" width="18.28515625" style="2" customWidth="1"/>
    <col min="4869" max="4869" width="19.7109375" style="2" customWidth="1"/>
    <col min="4870" max="4870" width="32" style="2" customWidth="1"/>
    <col min="4871" max="4871" width="60.140625" style="2" customWidth="1"/>
    <col min="4872" max="4872" width="9.140625" style="2" customWidth="1"/>
    <col min="4873" max="4873" width="15.85546875" style="2" customWidth="1"/>
    <col min="4874" max="4874" width="15.28515625" style="2" customWidth="1"/>
    <col min="4875" max="5116" width="9.140625" style="2" customWidth="1"/>
    <col min="5117" max="5118" width="6" style="2"/>
    <col min="5119" max="5119" width="42" style="2" customWidth="1"/>
    <col min="5120" max="5120" width="26.5703125" style="2" customWidth="1"/>
    <col min="5121" max="5121" width="20.28515625" style="2" customWidth="1"/>
    <col min="5122" max="5123" width="18.140625" style="2" customWidth="1"/>
    <col min="5124" max="5124" width="18.28515625" style="2" customWidth="1"/>
    <col min="5125" max="5125" width="19.7109375" style="2" customWidth="1"/>
    <col min="5126" max="5126" width="32" style="2" customWidth="1"/>
    <col min="5127" max="5127" width="60.140625" style="2" customWidth="1"/>
    <col min="5128" max="5128" width="9.140625" style="2" customWidth="1"/>
    <col min="5129" max="5129" width="15.85546875" style="2" customWidth="1"/>
    <col min="5130" max="5130" width="15.28515625" style="2" customWidth="1"/>
    <col min="5131" max="5372" width="9.140625" style="2" customWidth="1"/>
    <col min="5373" max="5374" width="6" style="2"/>
    <col min="5375" max="5375" width="42" style="2" customWidth="1"/>
    <col min="5376" max="5376" width="26.5703125" style="2" customWidth="1"/>
    <col min="5377" max="5377" width="20.28515625" style="2" customWidth="1"/>
    <col min="5378" max="5379" width="18.140625" style="2" customWidth="1"/>
    <col min="5380" max="5380" width="18.28515625" style="2" customWidth="1"/>
    <col min="5381" max="5381" width="19.7109375" style="2" customWidth="1"/>
    <col min="5382" max="5382" width="32" style="2" customWidth="1"/>
    <col min="5383" max="5383" width="60.140625" style="2" customWidth="1"/>
    <col min="5384" max="5384" width="9.140625" style="2" customWidth="1"/>
    <col min="5385" max="5385" width="15.85546875" style="2" customWidth="1"/>
    <col min="5386" max="5386" width="15.28515625" style="2" customWidth="1"/>
    <col min="5387" max="5628" width="9.140625" style="2" customWidth="1"/>
    <col min="5629" max="5630" width="6" style="2"/>
    <col min="5631" max="5631" width="42" style="2" customWidth="1"/>
    <col min="5632" max="5632" width="26.5703125" style="2" customWidth="1"/>
    <col min="5633" max="5633" width="20.28515625" style="2" customWidth="1"/>
    <col min="5634" max="5635" width="18.140625" style="2" customWidth="1"/>
    <col min="5636" max="5636" width="18.28515625" style="2" customWidth="1"/>
    <col min="5637" max="5637" width="19.7109375" style="2" customWidth="1"/>
    <col min="5638" max="5638" width="32" style="2" customWidth="1"/>
    <col min="5639" max="5639" width="60.140625" style="2" customWidth="1"/>
    <col min="5640" max="5640" width="9.140625" style="2" customWidth="1"/>
    <col min="5641" max="5641" width="15.85546875" style="2" customWidth="1"/>
    <col min="5642" max="5642" width="15.28515625" style="2" customWidth="1"/>
    <col min="5643" max="5884" width="9.140625" style="2" customWidth="1"/>
    <col min="5885" max="5886" width="6" style="2"/>
    <col min="5887" max="5887" width="42" style="2" customWidth="1"/>
    <col min="5888" max="5888" width="26.5703125" style="2" customWidth="1"/>
    <col min="5889" max="5889" width="20.28515625" style="2" customWidth="1"/>
    <col min="5890" max="5891" width="18.140625" style="2" customWidth="1"/>
    <col min="5892" max="5892" width="18.28515625" style="2" customWidth="1"/>
    <col min="5893" max="5893" width="19.7109375" style="2" customWidth="1"/>
    <col min="5894" max="5894" width="32" style="2" customWidth="1"/>
    <col min="5895" max="5895" width="60.140625" style="2" customWidth="1"/>
    <col min="5896" max="5896" width="9.140625" style="2" customWidth="1"/>
    <col min="5897" max="5897" width="15.85546875" style="2" customWidth="1"/>
    <col min="5898" max="5898" width="15.28515625" style="2" customWidth="1"/>
    <col min="5899" max="6140" width="9.140625" style="2" customWidth="1"/>
    <col min="6141" max="6142" width="6" style="2"/>
    <col min="6143" max="6143" width="42" style="2" customWidth="1"/>
    <col min="6144" max="6144" width="26.5703125" style="2" customWidth="1"/>
    <col min="6145" max="6145" width="20.28515625" style="2" customWidth="1"/>
    <col min="6146" max="6147" width="18.140625" style="2" customWidth="1"/>
    <col min="6148" max="6148" width="18.28515625" style="2" customWidth="1"/>
    <col min="6149" max="6149" width="19.7109375" style="2" customWidth="1"/>
    <col min="6150" max="6150" width="32" style="2" customWidth="1"/>
    <col min="6151" max="6151" width="60.140625" style="2" customWidth="1"/>
    <col min="6152" max="6152" width="9.140625" style="2" customWidth="1"/>
    <col min="6153" max="6153" width="15.85546875" style="2" customWidth="1"/>
    <col min="6154" max="6154" width="15.28515625" style="2" customWidth="1"/>
    <col min="6155" max="6396" width="9.140625" style="2" customWidth="1"/>
    <col min="6397" max="6398" width="6" style="2"/>
    <col min="6399" max="6399" width="42" style="2" customWidth="1"/>
    <col min="6400" max="6400" width="26.5703125" style="2" customWidth="1"/>
    <col min="6401" max="6401" width="20.28515625" style="2" customWidth="1"/>
    <col min="6402" max="6403" width="18.140625" style="2" customWidth="1"/>
    <col min="6404" max="6404" width="18.28515625" style="2" customWidth="1"/>
    <col min="6405" max="6405" width="19.7109375" style="2" customWidth="1"/>
    <col min="6406" max="6406" width="32" style="2" customWidth="1"/>
    <col min="6407" max="6407" width="60.140625" style="2" customWidth="1"/>
    <col min="6408" max="6408" width="9.140625" style="2" customWidth="1"/>
    <col min="6409" max="6409" width="15.85546875" style="2" customWidth="1"/>
    <col min="6410" max="6410" width="15.28515625" style="2" customWidth="1"/>
    <col min="6411" max="6652" width="9.140625" style="2" customWidth="1"/>
    <col min="6653" max="6654" width="6" style="2"/>
    <col min="6655" max="6655" width="42" style="2" customWidth="1"/>
    <col min="6656" max="6656" width="26.5703125" style="2" customWidth="1"/>
    <col min="6657" max="6657" width="20.28515625" style="2" customWidth="1"/>
    <col min="6658" max="6659" width="18.140625" style="2" customWidth="1"/>
    <col min="6660" max="6660" width="18.28515625" style="2" customWidth="1"/>
    <col min="6661" max="6661" width="19.7109375" style="2" customWidth="1"/>
    <col min="6662" max="6662" width="32" style="2" customWidth="1"/>
    <col min="6663" max="6663" width="60.140625" style="2" customWidth="1"/>
    <col min="6664" max="6664" width="9.140625" style="2" customWidth="1"/>
    <col min="6665" max="6665" width="15.85546875" style="2" customWidth="1"/>
    <col min="6666" max="6666" width="15.28515625" style="2" customWidth="1"/>
    <col min="6667" max="6908" width="9.140625" style="2" customWidth="1"/>
    <col min="6909" max="6910" width="6" style="2"/>
    <col min="6911" max="6911" width="42" style="2" customWidth="1"/>
    <col min="6912" max="6912" width="26.5703125" style="2" customWidth="1"/>
    <col min="6913" max="6913" width="20.28515625" style="2" customWidth="1"/>
    <col min="6914" max="6915" width="18.140625" style="2" customWidth="1"/>
    <col min="6916" max="6916" width="18.28515625" style="2" customWidth="1"/>
    <col min="6917" max="6917" width="19.7109375" style="2" customWidth="1"/>
    <col min="6918" max="6918" width="32" style="2" customWidth="1"/>
    <col min="6919" max="6919" width="60.140625" style="2" customWidth="1"/>
    <col min="6920" max="6920" width="9.140625" style="2" customWidth="1"/>
    <col min="6921" max="6921" width="15.85546875" style="2" customWidth="1"/>
    <col min="6922" max="6922" width="15.28515625" style="2" customWidth="1"/>
    <col min="6923" max="7164" width="9.140625" style="2" customWidth="1"/>
    <col min="7165" max="7166" width="6" style="2"/>
    <col min="7167" max="7167" width="42" style="2" customWidth="1"/>
    <col min="7168" max="7168" width="26.5703125" style="2" customWidth="1"/>
    <col min="7169" max="7169" width="20.28515625" style="2" customWidth="1"/>
    <col min="7170" max="7171" width="18.140625" style="2" customWidth="1"/>
    <col min="7172" max="7172" width="18.28515625" style="2" customWidth="1"/>
    <col min="7173" max="7173" width="19.7109375" style="2" customWidth="1"/>
    <col min="7174" max="7174" width="32" style="2" customWidth="1"/>
    <col min="7175" max="7175" width="60.140625" style="2" customWidth="1"/>
    <col min="7176" max="7176" width="9.140625" style="2" customWidth="1"/>
    <col min="7177" max="7177" width="15.85546875" style="2" customWidth="1"/>
    <col min="7178" max="7178" width="15.28515625" style="2" customWidth="1"/>
    <col min="7179" max="7420" width="9.140625" style="2" customWidth="1"/>
    <col min="7421" max="7422" width="6" style="2"/>
    <col min="7423" max="7423" width="42" style="2" customWidth="1"/>
    <col min="7424" max="7424" width="26.5703125" style="2" customWidth="1"/>
    <col min="7425" max="7425" width="20.28515625" style="2" customWidth="1"/>
    <col min="7426" max="7427" width="18.140625" style="2" customWidth="1"/>
    <col min="7428" max="7428" width="18.28515625" style="2" customWidth="1"/>
    <col min="7429" max="7429" width="19.7109375" style="2" customWidth="1"/>
    <col min="7430" max="7430" width="32" style="2" customWidth="1"/>
    <col min="7431" max="7431" width="60.140625" style="2" customWidth="1"/>
    <col min="7432" max="7432" width="9.140625" style="2" customWidth="1"/>
    <col min="7433" max="7433" width="15.85546875" style="2" customWidth="1"/>
    <col min="7434" max="7434" width="15.28515625" style="2" customWidth="1"/>
    <col min="7435" max="7676" width="9.140625" style="2" customWidth="1"/>
    <col min="7677" max="7678" width="6" style="2"/>
    <col min="7679" max="7679" width="42" style="2" customWidth="1"/>
    <col min="7680" max="7680" width="26.5703125" style="2" customWidth="1"/>
    <col min="7681" max="7681" width="20.28515625" style="2" customWidth="1"/>
    <col min="7682" max="7683" width="18.140625" style="2" customWidth="1"/>
    <col min="7684" max="7684" width="18.28515625" style="2" customWidth="1"/>
    <col min="7685" max="7685" width="19.7109375" style="2" customWidth="1"/>
    <col min="7686" max="7686" width="32" style="2" customWidth="1"/>
    <col min="7687" max="7687" width="60.140625" style="2" customWidth="1"/>
    <col min="7688" max="7688" width="9.140625" style="2" customWidth="1"/>
    <col min="7689" max="7689" width="15.85546875" style="2" customWidth="1"/>
    <col min="7690" max="7690" width="15.28515625" style="2" customWidth="1"/>
    <col min="7691" max="7932" width="9.140625" style="2" customWidth="1"/>
    <col min="7933" max="7934" width="6" style="2"/>
    <col min="7935" max="7935" width="42" style="2" customWidth="1"/>
    <col min="7936" max="7936" width="26.5703125" style="2" customWidth="1"/>
    <col min="7937" max="7937" width="20.28515625" style="2" customWidth="1"/>
    <col min="7938" max="7939" width="18.140625" style="2" customWidth="1"/>
    <col min="7940" max="7940" width="18.28515625" style="2" customWidth="1"/>
    <col min="7941" max="7941" width="19.7109375" style="2" customWidth="1"/>
    <col min="7942" max="7942" width="32" style="2" customWidth="1"/>
    <col min="7943" max="7943" width="60.140625" style="2" customWidth="1"/>
    <col min="7944" max="7944" width="9.140625" style="2" customWidth="1"/>
    <col min="7945" max="7945" width="15.85546875" style="2" customWidth="1"/>
    <col min="7946" max="7946" width="15.28515625" style="2" customWidth="1"/>
    <col min="7947" max="8188" width="9.140625" style="2" customWidth="1"/>
    <col min="8189" max="8190" width="6" style="2"/>
    <col min="8191" max="8191" width="42" style="2" customWidth="1"/>
    <col min="8192" max="8192" width="26.5703125" style="2" customWidth="1"/>
    <col min="8193" max="8193" width="20.28515625" style="2" customWidth="1"/>
    <col min="8194" max="8195" width="18.140625" style="2" customWidth="1"/>
    <col min="8196" max="8196" width="18.28515625" style="2" customWidth="1"/>
    <col min="8197" max="8197" width="19.7109375" style="2" customWidth="1"/>
    <col min="8198" max="8198" width="32" style="2" customWidth="1"/>
    <col min="8199" max="8199" width="60.140625" style="2" customWidth="1"/>
    <col min="8200" max="8200" width="9.140625" style="2" customWidth="1"/>
    <col min="8201" max="8201" width="15.85546875" style="2" customWidth="1"/>
    <col min="8202" max="8202" width="15.28515625" style="2" customWidth="1"/>
    <col min="8203" max="8444" width="9.140625" style="2" customWidth="1"/>
    <col min="8445" max="8446" width="6" style="2"/>
    <col min="8447" max="8447" width="42" style="2" customWidth="1"/>
    <col min="8448" max="8448" width="26.5703125" style="2" customWidth="1"/>
    <col min="8449" max="8449" width="20.28515625" style="2" customWidth="1"/>
    <col min="8450" max="8451" width="18.140625" style="2" customWidth="1"/>
    <col min="8452" max="8452" width="18.28515625" style="2" customWidth="1"/>
    <col min="8453" max="8453" width="19.7109375" style="2" customWidth="1"/>
    <col min="8454" max="8454" width="32" style="2" customWidth="1"/>
    <col min="8455" max="8455" width="60.140625" style="2" customWidth="1"/>
    <col min="8456" max="8456" width="9.140625" style="2" customWidth="1"/>
    <col min="8457" max="8457" width="15.85546875" style="2" customWidth="1"/>
    <col min="8458" max="8458" width="15.28515625" style="2" customWidth="1"/>
    <col min="8459" max="8700" width="9.140625" style="2" customWidth="1"/>
    <col min="8701" max="8702" width="6" style="2"/>
    <col min="8703" max="8703" width="42" style="2" customWidth="1"/>
    <col min="8704" max="8704" width="26.5703125" style="2" customWidth="1"/>
    <col min="8705" max="8705" width="20.28515625" style="2" customWidth="1"/>
    <col min="8706" max="8707" width="18.140625" style="2" customWidth="1"/>
    <col min="8708" max="8708" width="18.28515625" style="2" customWidth="1"/>
    <col min="8709" max="8709" width="19.7109375" style="2" customWidth="1"/>
    <col min="8710" max="8710" width="32" style="2" customWidth="1"/>
    <col min="8711" max="8711" width="60.140625" style="2" customWidth="1"/>
    <col min="8712" max="8712" width="9.140625" style="2" customWidth="1"/>
    <col min="8713" max="8713" width="15.85546875" style="2" customWidth="1"/>
    <col min="8714" max="8714" width="15.28515625" style="2" customWidth="1"/>
    <col min="8715" max="8956" width="9.140625" style="2" customWidth="1"/>
    <col min="8957" max="8958" width="6" style="2"/>
    <col min="8959" max="8959" width="42" style="2" customWidth="1"/>
    <col min="8960" max="8960" width="26.5703125" style="2" customWidth="1"/>
    <col min="8961" max="8961" width="20.28515625" style="2" customWidth="1"/>
    <col min="8962" max="8963" width="18.140625" style="2" customWidth="1"/>
    <col min="8964" max="8964" width="18.28515625" style="2" customWidth="1"/>
    <col min="8965" max="8965" width="19.7109375" style="2" customWidth="1"/>
    <col min="8966" max="8966" width="32" style="2" customWidth="1"/>
    <col min="8967" max="8967" width="60.140625" style="2" customWidth="1"/>
    <col min="8968" max="8968" width="9.140625" style="2" customWidth="1"/>
    <col min="8969" max="8969" width="15.85546875" style="2" customWidth="1"/>
    <col min="8970" max="8970" width="15.28515625" style="2" customWidth="1"/>
    <col min="8971" max="9212" width="9.140625" style="2" customWidth="1"/>
    <col min="9213" max="9214" width="6" style="2"/>
    <col min="9215" max="9215" width="42" style="2" customWidth="1"/>
    <col min="9216" max="9216" width="26.5703125" style="2" customWidth="1"/>
    <col min="9217" max="9217" width="20.28515625" style="2" customWidth="1"/>
    <col min="9218" max="9219" width="18.140625" style="2" customWidth="1"/>
    <col min="9220" max="9220" width="18.28515625" style="2" customWidth="1"/>
    <col min="9221" max="9221" width="19.7109375" style="2" customWidth="1"/>
    <col min="9222" max="9222" width="32" style="2" customWidth="1"/>
    <col min="9223" max="9223" width="60.140625" style="2" customWidth="1"/>
    <col min="9224" max="9224" width="9.140625" style="2" customWidth="1"/>
    <col min="9225" max="9225" width="15.85546875" style="2" customWidth="1"/>
    <col min="9226" max="9226" width="15.28515625" style="2" customWidth="1"/>
    <col min="9227" max="9468" width="9.140625" style="2" customWidth="1"/>
    <col min="9469" max="9470" width="6" style="2"/>
    <col min="9471" max="9471" width="42" style="2" customWidth="1"/>
    <col min="9472" max="9472" width="26.5703125" style="2" customWidth="1"/>
    <col min="9473" max="9473" width="20.28515625" style="2" customWidth="1"/>
    <col min="9474" max="9475" width="18.140625" style="2" customWidth="1"/>
    <col min="9476" max="9476" width="18.28515625" style="2" customWidth="1"/>
    <col min="9477" max="9477" width="19.7109375" style="2" customWidth="1"/>
    <col min="9478" max="9478" width="32" style="2" customWidth="1"/>
    <col min="9479" max="9479" width="60.140625" style="2" customWidth="1"/>
    <col min="9480" max="9480" width="9.140625" style="2" customWidth="1"/>
    <col min="9481" max="9481" width="15.85546875" style="2" customWidth="1"/>
    <col min="9482" max="9482" width="15.28515625" style="2" customWidth="1"/>
    <col min="9483" max="9724" width="9.140625" style="2" customWidth="1"/>
    <col min="9725" max="9726" width="6" style="2"/>
    <col min="9727" max="9727" width="42" style="2" customWidth="1"/>
    <col min="9728" max="9728" width="26.5703125" style="2" customWidth="1"/>
    <col min="9729" max="9729" width="20.28515625" style="2" customWidth="1"/>
    <col min="9730" max="9731" width="18.140625" style="2" customWidth="1"/>
    <col min="9732" max="9732" width="18.28515625" style="2" customWidth="1"/>
    <col min="9733" max="9733" width="19.7109375" style="2" customWidth="1"/>
    <col min="9734" max="9734" width="32" style="2" customWidth="1"/>
    <col min="9735" max="9735" width="60.140625" style="2" customWidth="1"/>
    <col min="9736" max="9736" width="9.140625" style="2" customWidth="1"/>
    <col min="9737" max="9737" width="15.85546875" style="2" customWidth="1"/>
    <col min="9738" max="9738" width="15.28515625" style="2" customWidth="1"/>
    <col min="9739" max="9980" width="9.140625" style="2" customWidth="1"/>
    <col min="9981" max="9982" width="6" style="2"/>
    <col min="9983" max="9983" width="42" style="2" customWidth="1"/>
    <col min="9984" max="9984" width="26.5703125" style="2" customWidth="1"/>
    <col min="9985" max="9985" width="20.28515625" style="2" customWidth="1"/>
    <col min="9986" max="9987" width="18.140625" style="2" customWidth="1"/>
    <col min="9988" max="9988" width="18.28515625" style="2" customWidth="1"/>
    <col min="9989" max="9989" width="19.7109375" style="2" customWidth="1"/>
    <col min="9990" max="9990" width="32" style="2" customWidth="1"/>
    <col min="9991" max="9991" width="60.140625" style="2" customWidth="1"/>
    <col min="9992" max="9992" width="9.140625" style="2" customWidth="1"/>
    <col min="9993" max="9993" width="15.85546875" style="2" customWidth="1"/>
    <col min="9994" max="9994" width="15.28515625" style="2" customWidth="1"/>
    <col min="9995" max="10236" width="9.140625" style="2" customWidth="1"/>
    <col min="10237" max="10238" width="6" style="2"/>
    <col min="10239" max="10239" width="42" style="2" customWidth="1"/>
    <col min="10240" max="10240" width="26.5703125" style="2" customWidth="1"/>
    <col min="10241" max="10241" width="20.28515625" style="2" customWidth="1"/>
    <col min="10242" max="10243" width="18.140625" style="2" customWidth="1"/>
    <col min="10244" max="10244" width="18.28515625" style="2" customWidth="1"/>
    <col min="10245" max="10245" width="19.7109375" style="2" customWidth="1"/>
    <col min="10246" max="10246" width="32" style="2" customWidth="1"/>
    <col min="10247" max="10247" width="60.140625" style="2" customWidth="1"/>
    <col min="10248" max="10248" width="9.140625" style="2" customWidth="1"/>
    <col min="10249" max="10249" width="15.85546875" style="2" customWidth="1"/>
    <col min="10250" max="10250" width="15.28515625" style="2" customWidth="1"/>
    <col min="10251" max="10492" width="9.140625" style="2" customWidth="1"/>
    <col min="10493" max="10494" width="6" style="2"/>
    <col min="10495" max="10495" width="42" style="2" customWidth="1"/>
    <col min="10496" max="10496" width="26.5703125" style="2" customWidth="1"/>
    <col min="10497" max="10497" width="20.28515625" style="2" customWidth="1"/>
    <col min="10498" max="10499" width="18.140625" style="2" customWidth="1"/>
    <col min="10500" max="10500" width="18.28515625" style="2" customWidth="1"/>
    <col min="10501" max="10501" width="19.7109375" style="2" customWidth="1"/>
    <col min="10502" max="10502" width="32" style="2" customWidth="1"/>
    <col min="10503" max="10503" width="60.140625" style="2" customWidth="1"/>
    <col min="10504" max="10504" width="9.140625" style="2" customWidth="1"/>
    <col min="10505" max="10505" width="15.85546875" style="2" customWidth="1"/>
    <col min="10506" max="10506" width="15.28515625" style="2" customWidth="1"/>
    <col min="10507" max="10748" width="9.140625" style="2" customWidth="1"/>
    <col min="10749" max="10750" width="6" style="2"/>
    <col min="10751" max="10751" width="42" style="2" customWidth="1"/>
    <col min="10752" max="10752" width="26.5703125" style="2" customWidth="1"/>
    <col min="10753" max="10753" width="20.28515625" style="2" customWidth="1"/>
    <col min="10754" max="10755" width="18.140625" style="2" customWidth="1"/>
    <col min="10756" max="10756" width="18.28515625" style="2" customWidth="1"/>
    <col min="10757" max="10757" width="19.7109375" style="2" customWidth="1"/>
    <col min="10758" max="10758" width="32" style="2" customWidth="1"/>
    <col min="10759" max="10759" width="60.140625" style="2" customWidth="1"/>
    <col min="10760" max="10760" width="9.140625" style="2" customWidth="1"/>
    <col min="10761" max="10761" width="15.85546875" style="2" customWidth="1"/>
    <col min="10762" max="10762" width="15.28515625" style="2" customWidth="1"/>
    <col min="10763" max="11004" width="9.140625" style="2" customWidth="1"/>
    <col min="11005" max="11006" width="6" style="2"/>
    <col min="11007" max="11007" width="42" style="2" customWidth="1"/>
    <col min="11008" max="11008" width="26.5703125" style="2" customWidth="1"/>
    <col min="11009" max="11009" width="20.28515625" style="2" customWidth="1"/>
    <col min="11010" max="11011" width="18.140625" style="2" customWidth="1"/>
    <col min="11012" max="11012" width="18.28515625" style="2" customWidth="1"/>
    <col min="11013" max="11013" width="19.7109375" style="2" customWidth="1"/>
    <col min="11014" max="11014" width="32" style="2" customWidth="1"/>
    <col min="11015" max="11015" width="60.140625" style="2" customWidth="1"/>
    <col min="11016" max="11016" width="9.140625" style="2" customWidth="1"/>
    <col min="11017" max="11017" width="15.85546875" style="2" customWidth="1"/>
    <col min="11018" max="11018" width="15.28515625" style="2" customWidth="1"/>
    <col min="11019" max="11260" width="9.140625" style="2" customWidth="1"/>
    <col min="11261" max="11262" width="6" style="2"/>
    <col min="11263" max="11263" width="42" style="2" customWidth="1"/>
    <col min="11264" max="11264" width="26.5703125" style="2" customWidth="1"/>
    <col min="11265" max="11265" width="20.28515625" style="2" customWidth="1"/>
    <col min="11266" max="11267" width="18.140625" style="2" customWidth="1"/>
    <col min="11268" max="11268" width="18.28515625" style="2" customWidth="1"/>
    <col min="11269" max="11269" width="19.7109375" style="2" customWidth="1"/>
    <col min="11270" max="11270" width="32" style="2" customWidth="1"/>
    <col min="11271" max="11271" width="60.140625" style="2" customWidth="1"/>
    <col min="11272" max="11272" width="9.140625" style="2" customWidth="1"/>
    <col min="11273" max="11273" width="15.85546875" style="2" customWidth="1"/>
    <col min="11274" max="11274" width="15.28515625" style="2" customWidth="1"/>
    <col min="11275" max="11516" width="9.140625" style="2" customWidth="1"/>
    <col min="11517" max="11518" width="6" style="2"/>
    <col min="11519" max="11519" width="42" style="2" customWidth="1"/>
    <col min="11520" max="11520" width="26.5703125" style="2" customWidth="1"/>
    <col min="11521" max="11521" width="20.28515625" style="2" customWidth="1"/>
    <col min="11522" max="11523" width="18.140625" style="2" customWidth="1"/>
    <col min="11524" max="11524" width="18.28515625" style="2" customWidth="1"/>
    <col min="11525" max="11525" width="19.7109375" style="2" customWidth="1"/>
    <col min="11526" max="11526" width="32" style="2" customWidth="1"/>
    <col min="11527" max="11527" width="60.140625" style="2" customWidth="1"/>
    <col min="11528" max="11528" width="9.140625" style="2" customWidth="1"/>
    <col min="11529" max="11529" width="15.85546875" style="2" customWidth="1"/>
    <col min="11530" max="11530" width="15.28515625" style="2" customWidth="1"/>
    <col min="11531" max="11772" width="9.140625" style="2" customWidth="1"/>
    <col min="11773" max="11774" width="6" style="2"/>
    <col min="11775" max="11775" width="42" style="2" customWidth="1"/>
    <col min="11776" max="11776" width="26.5703125" style="2" customWidth="1"/>
    <col min="11777" max="11777" width="20.28515625" style="2" customWidth="1"/>
    <col min="11778" max="11779" width="18.140625" style="2" customWidth="1"/>
    <col min="11780" max="11780" width="18.28515625" style="2" customWidth="1"/>
    <col min="11781" max="11781" width="19.7109375" style="2" customWidth="1"/>
    <col min="11782" max="11782" width="32" style="2" customWidth="1"/>
    <col min="11783" max="11783" width="60.140625" style="2" customWidth="1"/>
    <col min="11784" max="11784" width="9.140625" style="2" customWidth="1"/>
    <col min="11785" max="11785" width="15.85546875" style="2" customWidth="1"/>
    <col min="11786" max="11786" width="15.28515625" style="2" customWidth="1"/>
    <col min="11787" max="12028" width="9.140625" style="2" customWidth="1"/>
    <col min="12029" max="12030" width="6" style="2"/>
    <col min="12031" max="12031" width="42" style="2" customWidth="1"/>
    <col min="12032" max="12032" width="26.5703125" style="2" customWidth="1"/>
    <col min="12033" max="12033" width="20.28515625" style="2" customWidth="1"/>
    <col min="12034" max="12035" width="18.140625" style="2" customWidth="1"/>
    <col min="12036" max="12036" width="18.28515625" style="2" customWidth="1"/>
    <col min="12037" max="12037" width="19.7109375" style="2" customWidth="1"/>
    <col min="12038" max="12038" width="32" style="2" customWidth="1"/>
    <col min="12039" max="12039" width="60.140625" style="2" customWidth="1"/>
    <col min="12040" max="12040" width="9.140625" style="2" customWidth="1"/>
    <col min="12041" max="12041" width="15.85546875" style="2" customWidth="1"/>
    <col min="12042" max="12042" width="15.28515625" style="2" customWidth="1"/>
    <col min="12043" max="12284" width="9.140625" style="2" customWidth="1"/>
    <col min="12285" max="12286" width="6" style="2"/>
    <col min="12287" max="12287" width="42" style="2" customWidth="1"/>
    <col min="12288" max="12288" width="26.5703125" style="2" customWidth="1"/>
    <col min="12289" max="12289" width="20.28515625" style="2" customWidth="1"/>
    <col min="12290" max="12291" width="18.140625" style="2" customWidth="1"/>
    <col min="12292" max="12292" width="18.28515625" style="2" customWidth="1"/>
    <col min="12293" max="12293" width="19.7109375" style="2" customWidth="1"/>
    <col min="12294" max="12294" width="32" style="2" customWidth="1"/>
    <col min="12295" max="12295" width="60.140625" style="2" customWidth="1"/>
    <col min="12296" max="12296" width="9.140625" style="2" customWidth="1"/>
    <col min="12297" max="12297" width="15.85546875" style="2" customWidth="1"/>
    <col min="12298" max="12298" width="15.28515625" style="2" customWidth="1"/>
    <col min="12299" max="12540" width="9.140625" style="2" customWidth="1"/>
    <col min="12541" max="12542" width="6" style="2"/>
    <col min="12543" max="12543" width="42" style="2" customWidth="1"/>
    <col min="12544" max="12544" width="26.5703125" style="2" customWidth="1"/>
    <col min="12545" max="12545" width="20.28515625" style="2" customWidth="1"/>
    <col min="12546" max="12547" width="18.140625" style="2" customWidth="1"/>
    <col min="12548" max="12548" width="18.28515625" style="2" customWidth="1"/>
    <col min="12549" max="12549" width="19.7109375" style="2" customWidth="1"/>
    <col min="12550" max="12550" width="32" style="2" customWidth="1"/>
    <col min="12551" max="12551" width="60.140625" style="2" customWidth="1"/>
    <col min="12552" max="12552" width="9.140625" style="2" customWidth="1"/>
    <col min="12553" max="12553" width="15.85546875" style="2" customWidth="1"/>
    <col min="12554" max="12554" width="15.28515625" style="2" customWidth="1"/>
    <col min="12555" max="12796" width="9.140625" style="2" customWidth="1"/>
    <col min="12797" max="12798" width="6" style="2"/>
    <col min="12799" max="12799" width="42" style="2" customWidth="1"/>
    <col min="12800" max="12800" width="26.5703125" style="2" customWidth="1"/>
    <col min="12801" max="12801" width="20.28515625" style="2" customWidth="1"/>
    <col min="12802" max="12803" width="18.140625" style="2" customWidth="1"/>
    <col min="12804" max="12804" width="18.28515625" style="2" customWidth="1"/>
    <col min="12805" max="12805" width="19.7109375" style="2" customWidth="1"/>
    <col min="12806" max="12806" width="32" style="2" customWidth="1"/>
    <col min="12807" max="12807" width="60.140625" style="2" customWidth="1"/>
    <col min="12808" max="12808" width="9.140625" style="2" customWidth="1"/>
    <col min="12809" max="12809" width="15.85546875" style="2" customWidth="1"/>
    <col min="12810" max="12810" width="15.28515625" style="2" customWidth="1"/>
    <col min="12811" max="13052" width="9.140625" style="2" customWidth="1"/>
    <col min="13053" max="13054" width="6" style="2"/>
    <col min="13055" max="13055" width="42" style="2" customWidth="1"/>
    <col min="13056" max="13056" width="26.5703125" style="2" customWidth="1"/>
    <col min="13057" max="13057" width="20.28515625" style="2" customWidth="1"/>
    <col min="13058" max="13059" width="18.140625" style="2" customWidth="1"/>
    <col min="13060" max="13060" width="18.28515625" style="2" customWidth="1"/>
    <col min="13061" max="13061" width="19.7109375" style="2" customWidth="1"/>
    <col min="13062" max="13062" width="32" style="2" customWidth="1"/>
    <col min="13063" max="13063" width="60.140625" style="2" customWidth="1"/>
    <col min="13064" max="13064" width="9.140625" style="2" customWidth="1"/>
    <col min="13065" max="13065" width="15.85546875" style="2" customWidth="1"/>
    <col min="13066" max="13066" width="15.28515625" style="2" customWidth="1"/>
    <col min="13067" max="13308" width="9.140625" style="2" customWidth="1"/>
    <col min="13309" max="13310" width="6" style="2"/>
    <col min="13311" max="13311" width="42" style="2" customWidth="1"/>
    <col min="13312" max="13312" width="26.5703125" style="2" customWidth="1"/>
    <col min="13313" max="13313" width="20.28515625" style="2" customWidth="1"/>
    <col min="13314" max="13315" width="18.140625" style="2" customWidth="1"/>
    <col min="13316" max="13316" width="18.28515625" style="2" customWidth="1"/>
    <col min="13317" max="13317" width="19.7109375" style="2" customWidth="1"/>
    <col min="13318" max="13318" width="32" style="2" customWidth="1"/>
    <col min="13319" max="13319" width="60.140625" style="2" customWidth="1"/>
    <col min="13320" max="13320" width="9.140625" style="2" customWidth="1"/>
    <col min="13321" max="13321" width="15.85546875" style="2" customWidth="1"/>
    <col min="13322" max="13322" width="15.28515625" style="2" customWidth="1"/>
    <col min="13323" max="13564" width="9.140625" style="2" customWidth="1"/>
    <col min="13565" max="13566" width="6" style="2"/>
    <col min="13567" max="13567" width="42" style="2" customWidth="1"/>
    <col min="13568" max="13568" width="26.5703125" style="2" customWidth="1"/>
    <col min="13569" max="13569" width="20.28515625" style="2" customWidth="1"/>
    <col min="13570" max="13571" width="18.140625" style="2" customWidth="1"/>
    <col min="13572" max="13572" width="18.28515625" style="2" customWidth="1"/>
    <col min="13573" max="13573" width="19.7109375" style="2" customWidth="1"/>
    <col min="13574" max="13574" width="32" style="2" customWidth="1"/>
    <col min="13575" max="13575" width="60.140625" style="2" customWidth="1"/>
    <col min="13576" max="13576" width="9.140625" style="2" customWidth="1"/>
    <col min="13577" max="13577" width="15.85546875" style="2" customWidth="1"/>
    <col min="13578" max="13578" width="15.28515625" style="2" customWidth="1"/>
    <col min="13579" max="13820" width="9.140625" style="2" customWidth="1"/>
    <col min="13821" max="13822" width="6" style="2"/>
    <col min="13823" max="13823" width="42" style="2" customWidth="1"/>
    <col min="13824" max="13824" width="26.5703125" style="2" customWidth="1"/>
    <col min="13825" max="13825" width="20.28515625" style="2" customWidth="1"/>
    <col min="13826" max="13827" width="18.140625" style="2" customWidth="1"/>
    <col min="13828" max="13828" width="18.28515625" style="2" customWidth="1"/>
    <col min="13829" max="13829" width="19.7109375" style="2" customWidth="1"/>
    <col min="13830" max="13830" width="32" style="2" customWidth="1"/>
    <col min="13831" max="13831" width="60.140625" style="2" customWidth="1"/>
    <col min="13832" max="13832" width="9.140625" style="2" customWidth="1"/>
    <col min="13833" max="13833" width="15.85546875" style="2" customWidth="1"/>
    <col min="13834" max="13834" width="15.28515625" style="2" customWidth="1"/>
    <col min="13835" max="14076" width="9.140625" style="2" customWidth="1"/>
    <col min="14077" max="14078" width="6" style="2"/>
    <col min="14079" max="14079" width="42" style="2" customWidth="1"/>
    <col min="14080" max="14080" width="26.5703125" style="2" customWidth="1"/>
    <col min="14081" max="14081" width="20.28515625" style="2" customWidth="1"/>
    <col min="14082" max="14083" width="18.140625" style="2" customWidth="1"/>
    <col min="14084" max="14084" width="18.28515625" style="2" customWidth="1"/>
    <col min="14085" max="14085" width="19.7109375" style="2" customWidth="1"/>
    <col min="14086" max="14086" width="32" style="2" customWidth="1"/>
    <col min="14087" max="14087" width="60.140625" style="2" customWidth="1"/>
    <col min="14088" max="14088" width="9.140625" style="2" customWidth="1"/>
    <col min="14089" max="14089" width="15.85546875" style="2" customWidth="1"/>
    <col min="14090" max="14090" width="15.28515625" style="2" customWidth="1"/>
    <col min="14091" max="14332" width="9.140625" style="2" customWidth="1"/>
    <col min="14333" max="14334" width="6" style="2"/>
    <col min="14335" max="14335" width="42" style="2" customWidth="1"/>
    <col min="14336" max="14336" width="26.5703125" style="2" customWidth="1"/>
    <col min="14337" max="14337" width="20.28515625" style="2" customWidth="1"/>
    <col min="14338" max="14339" width="18.140625" style="2" customWidth="1"/>
    <col min="14340" max="14340" width="18.28515625" style="2" customWidth="1"/>
    <col min="14341" max="14341" width="19.7109375" style="2" customWidth="1"/>
    <col min="14342" max="14342" width="32" style="2" customWidth="1"/>
    <col min="14343" max="14343" width="60.140625" style="2" customWidth="1"/>
    <col min="14344" max="14344" width="9.140625" style="2" customWidth="1"/>
    <col min="14345" max="14345" width="15.85546875" style="2" customWidth="1"/>
    <col min="14346" max="14346" width="15.28515625" style="2" customWidth="1"/>
    <col min="14347" max="14588" width="9.140625" style="2" customWidth="1"/>
    <col min="14589" max="14590" width="6" style="2"/>
    <col min="14591" max="14591" width="42" style="2" customWidth="1"/>
    <col min="14592" max="14592" width="26.5703125" style="2" customWidth="1"/>
    <col min="14593" max="14593" width="20.28515625" style="2" customWidth="1"/>
    <col min="14594" max="14595" width="18.140625" style="2" customWidth="1"/>
    <col min="14596" max="14596" width="18.28515625" style="2" customWidth="1"/>
    <col min="14597" max="14597" width="19.7109375" style="2" customWidth="1"/>
    <col min="14598" max="14598" width="32" style="2" customWidth="1"/>
    <col min="14599" max="14599" width="60.140625" style="2" customWidth="1"/>
    <col min="14600" max="14600" width="9.140625" style="2" customWidth="1"/>
    <col min="14601" max="14601" width="15.85546875" style="2" customWidth="1"/>
    <col min="14602" max="14602" width="15.28515625" style="2" customWidth="1"/>
    <col min="14603" max="14844" width="9.140625" style="2" customWidth="1"/>
    <col min="14845" max="14846" width="6" style="2"/>
    <col min="14847" max="14847" width="42" style="2" customWidth="1"/>
    <col min="14848" max="14848" width="26.5703125" style="2" customWidth="1"/>
    <col min="14849" max="14849" width="20.28515625" style="2" customWidth="1"/>
    <col min="14850" max="14851" width="18.140625" style="2" customWidth="1"/>
    <col min="14852" max="14852" width="18.28515625" style="2" customWidth="1"/>
    <col min="14853" max="14853" width="19.7109375" style="2" customWidth="1"/>
    <col min="14854" max="14854" width="32" style="2" customWidth="1"/>
    <col min="14855" max="14855" width="60.140625" style="2" customWidth="1"/>
    <col min="14856" max="14856" width="9.140625" style="2" customWidth="1"/>
    <col min="14857" max="14857" width="15.85546875" style="2" customWidth="1"/>
    <col min="14858" max="14858" width="15.28515625" style="2" customWidth="1"/>
    <col min="14859" max="15100" width="9.140625" style="2" customWidth="1"/>
    <col min="15101" max="15102" width="6" style="2"/>
    <col min="15103" max="15103" width="42" style="2" customWidth="1"/>
    <col min="15104" max="15104" width="26.5703125" style="2" customWidth="1"/>
    <col min="15105" max="15105" width="20.28515625" style="2" customWidth="1"/>
    <col min="15106" max="15107" width="18.140625" style="2" customWidth="1"/>
    <col min="15108" max="15108" width="18.28515625" style="2" customWidth="1"/>
    <col min="15109" max="15109" width="19.7109375" style="2" customWidth="1"/>
    <col min="15110" max="15110" width="32" style="2" customWidth="1"/>
    <col min="15111" max="15111" width="60.140625" style="2" customWidth="1"/>
    <col min="15112" max="15112" width="9.140625" style="2" customWidth="1"/>
    <col min="15113" max="15113" width="15.85546875" style="2" customWidth="1"/>
    <col min="15114" max="15114" width="15.28515625" style="2" customWidth="1"/>
    <col min="15115" max="15356" width="9.140625" style="2" customWidth="1"/>
    <col min="15357" max="15358" width="6" style="2"/>
    <col min="15359" max="15359" width="42" style="2" customWidth="1"/>
    <col min="15360" max="15360" width="26.5703125" style="2" customWidth="1"/>
    <col min="15361" max="15361" width="20.28515625" style="2" customWidth="1"/>
    <col min="15362" max="15363" width="18.140625" style="2" customWidth="1"/>
    <col min="15364" max="15364" width="18.28515625" style="2" customWidth="1"/>
    <col min="15365" max="15365" width="19.7109375" style="2" customWidth="1"/>
    <col min="15366" max="15366" width="32" style="2" customWidth="1"/>
    <col min="15367" max="15367" width="60.140625" style="2" customWidth="1"/>
    <col min="15368" max="15368" width="9.140625" style="2" customWidth="1"/>
    <col min="15369" max="15369" width="15.85546875" style="2" customWidth="1"/>
    <col min="15370" max="15370" width="15.28515625" style="2" customWidth="1"/>
    <col min="15371" max="15612" width="9.140625" style="2" customWidth="1"/>
    <col min="15613" max="15614" width="6" style="2"/>
    <col min="15615" max="15615" width="42" style="2" customWidth="1"/>
    <col min="15616" max="15616" width="26.5703125" style="2" customWidth="1"/>
    <col min="15617" max="15617" width="20.28515625" style="2" customWidth="1"/>
    <col min="15618" max="15619" width="18.140625" style="2" customWidth="1"/>
    <col min="15620" max="15620" width="18.28515625" style="2" customWidth="1"/>
    <col min="15621" max="15621" width="19.7109375" style="2" customWidth="1"/>
    <col min="15622" max="15622" width="32" style="2" customWidth="1"/>
    <col min="15623" max="15623" width="60.140625" style="2" customWidth="1"/>
    <col min="15624" max="15624" width="9.140625" style="2" customWidth="1"/>
    <col min="15625" max="15625" width="15.85546875" style="2" customWidth="1"/>
    <col min="15626" max="15626" width="15.28515625" style="2" customWidth="1"/>
    <col min="15627" max="15868" width="9.140625" style="2" customWidth="1"/>
    <col min="15869" max="15870" width="6" style="2"/>
    <col min="15871" max="15871" width="42" style="2" customWidth="1"/>
    <col min="15872" max="15872" width="26.5703125" style="2" customWidth="1"/>
    <col min="15873" max="15873" width="20.28515625" style="2" customWidth="1"/>
    <col min="15874" max="15875" width="18.140625" style="2" customWidth="1"/>
    <col min="15876" max="15876" width="18.28515625" style="2" customWidth="1"/>
    <col min="15877" max="15877" width="19.7109375" style="2" customWidth="1"/>
    <col min="15878" max="15878" width="32" style="2" customWidth="1"/>
    <col min="15879" max="15879" width="60.140625" style="2" customWidth="1"/>
    <col min="15880" max="15880" width="9.140625" style="2" customWidth="1"/>
    <col min="15881" max="15881" width="15.85546875" style="2" customWidth="1"/>
    <col min="15882" max="15882" width="15.28515625" style="2" customWidth="1"/>
    <col min="15883" max="16124" width="9.140625" style="2" customWidth="1"/>
    <col min="16125" max="16126" width="6" style="2"/>
    <col min="16127" max="16127" width="42" style="2" customWidth="1"/>
    <col min="16128" max="16128" width="26.5703125" style="2" customWidth="1"/>
    <col min="16129" max="16129" width="20.28515625" style="2" customWidth="1"/>
    <col min="16130" max="16131" width="18.140625" style="2" customWidth="1"/>
    <col min="16132" max="16132" width="18.28515625" style="2" customWidth="1"/>
    <col min="16133" max="16133" width="19.7109375" style="2" customWidth="1"/>
    <col min="16134" max="16134" width="32" style="2" customWidth="1"/>
    <col min="16135" max="16135" width="60.140625" style="2" customWidth="1"/>
    <col min="16136" max="16136" width="9.140625" style="2" customWidth="1"/>
    <col min="16137" max="16137" width="15.85546875" style="2" customWidth="1"/>
    <col min="16138" max="16138" width="15.28515625" style="2" customWidth="1"/>
    <col min="16139" max="16380" width="9.140625" style="2" customWidth="1"/>
    <col min="16381" max="16384" width="6" style="2"/>
  </cols>
  <sheetData>
    <row r="1" spans="1:15" ht="20.25" x14ac:dyDescent="0.3">
      <c r="A1" s="1"/>
      <c r="B1" s="1"/>
      <c r="C1" s="1"/>
      <c r="D1" s="1"/>
      <c r="E1" s="1"/>
      <c r="G1" s="3" t="s">
        <v>0</v>
      </c>
    </row>
    <row r="2" spans="1:15" ht="20.25" x14ac:dyDescent="0.3">
      <c r="A2" s="1"/>
      <c r="B2" s="1"/>
      <c r="C2" s="1"/>
      <c r="D2" s="1"/>
      <c r="E2" s="1"/>
      <c r="G2" s="3" t="s">
        <v>1</v>
      </c>
    </row>
    <row r="3" spans="1:15" ht="20.25" x14ac:dyDescent="0.3">
      <c r="A3" s="1"/>
      <c r="B3" s="1"/>
      <c r="C3" s="1"/>
      <c r="D3" s="1"/>
      <c r="E3" s="1"/>
      <c r="G3" s="3" t="s">
        <v>2</v>
      </c>
    </row>
    <row r="4" spans="1:15" ht="18.75" x14ac:dyDescent="0.25">
      <c r="A4" s="58" t="s">
        <v>3</v>
      </c>
      <c r="B4" s="58"/>
      <c r="C4" s="58"/>
      <c r="D4" s="58"/>
      <c r="E4" s="58"/>
      <c r="F4" s="58"/>
      <c r="G4" s="58"/>
      <c r="I4" s="3"/>
    </row>
    <row r="5" spans="1:15" ht="47.25" x14ac:dyDescent="0.25">
      <c r="A5" s="4" t="s">
        <v>4</v>
      </c>
      <c r="B5" s="4" t="s">
        <v>5</v>
      </c>
      <c r="C5" s="4" t="s">
        <v>6</v>
      </c>
      <c r="D5" s="5" t="s">
        <v>7</v>
      </c>
      <c r="E5" s="6" t="s">
        <v>8</v>
      </c>
      <c r="F5" s="4" t="s">
        <v>9</v>
      </c>
      <c r="G5" s="4" t="s">
        <v>10</v>
      </c>
      <c r="I5" s="3"/>
      <c r="O5" s="3"/>
    </row>
    <row r="6" spans="1:15" ht="31.5" x14ac:dyDescent="0.25">
      <c r="A6" s="7">
        <v>1</v>
      </c>
      <c r="B6" s="7" t="s">
        <v>11</v>
      </c>
      <c r="C6" s="8" t="s">
        <v>12</v>
      </c>
      <c r="D6" s="9">
        <v>5000</v>
      </c>
      <c r="E6" s="9">
        <v>5000</v>
      </c>
      <c r="F6" s="7" t="s">
        <v>13</v>
      </c>
      <c r="G6" s="10" t="s">
        <v>14</v>
      </c>
      <c r="J6" s="11"/>
      <c r="O6" s="3"/>
    </row>
    <row r="7" spans="1:15" ht="47.25" x14ac:dyDescent="0.25">
      <c r="A7" s="7">
        <v>2</v>
      </c>
      <c r="B7" s="7" t="s">
        <v>11</v>
      </c>
      <c r="C7" s="8" t="s">
        <v>15</v>
      </c>
      <c r="D7" s="9">
        <v>6000</v>
      </c>
      <c r="E7" s="9">
        <v>6000</v>
      </c>
      <c r="F7" s="7" t="s">
        <v>16</v>
      </c>
      <c r="G7" s="10" t="s">
        <v>177</v>
      </c>
      <c r="J7" s="11"/>
      <c r="O7" s="3"/>
    </row>
    <row r="8" spans="1:15" ht="47.25" x14ac:dyDescent="0.25">
      <c r="A8" s="7">
        <v>3</v>
      </c>
      <c r="B8" s="7" t="s">
        <v>11</v>
      </c>
      <c r="C8" s="8" t="s">
        <v>17</v>
      </c>
      <c r="D8" s="9">
        <f>3000</f>
        <v>3000</v>
      </c>
      <c r="E8" s="9">
        <f>D8</f>
        <v>3000</v>
      </c>
      <c r="F8" s="7" t="s">
        <v>18</v>
      </c>
      <c r="G8" s="10" t="s">
        <v>178</v>
      </c>
      <c r="J8" s="11"/>
      <c r="O8" s="3"/>
    </row>
    <row r="9" spans="1:15" ht="63" x14ac:dyDescent="0.25">
      <c r="A9" s="7">
        <v>4</v>
      </c>
      <c r="B9" s="7" t="s">
        <v>11</v>
      </c>
      <c r="C9" s="8" t="s">
        <v>19</v>
      </c>
      <c r="D9" s="9">
        <v>4000</v>
      </c>
      <c r="E9" s="9">
        <v>4000</v>
      </c>
      <c r="F9" s="7" t="s">
        <v>13</v>
      </c>
      <c r="G9" s="10" t="s">
        <v>20</v>
      </c>
      <c r="J9" s="11"/>
      <c r="O9" s="3"/>
    </row>
    <row r="10" spans="1:15" ht="31.5" x14ac:dyDescent="0.25">
      <c r="A10" s="7">
        <v>5</v>
      </c>
      <c r="B10" s="7" t="s">
        <v>11</v>
      </c>
      <c r="C10" s="8" t="s">
        <v>21</v>
      </c>
      <c r="D10" s="9">
        <v>2000</v>
      </c>
      <c r="E10" s="9">
        <v>2000</v>
      </c>
      <c r="F10" s="7" t="s">
        <v>16</v>
      </c>
      <c r="G10" s="10" t="s">
        <v>22</v>
      </c>
      <c r="J10" s="11"/>
      <c r="O10" s="3"/>
    </row>
    <row r="11" spans="1:15" ht="47.25" x14ac:dyDescent="0.25">
      <c r="A11" s="7">
        <v>6</v>
      </c>
      <c r="B11" s="7" t="s">
        <v>23</v>
      </c>
      <c r="C11" s="7" t="s">
        <v>24</v>
      </c>
      <c r="D11" s="9">
        <v>10000</v>
      </c>
      <c r="E11" s="9">
        <v>10000</v>
      </c>
      <c r="F11" s="7" t="s">
        <v>25</v>
      </c>
      <c r="G11" s="10" t="s">
        <v>26</v>
      </c>
      <c r="J11" s="11"/>
      <c r="O11" s="3"/>
    </row>
    <row r="12" spans="1:15" ht="47.25" x14ac:dyDescent="0.25">
      <c r="A12" s="7">
        <v>7</v>
      </c>
      <c r="B12" s="7" t="s">
        <v>23</v>
      </c>
      <c r="C12" s="8" t="s">
        <v>27</v>
      </c>
      <c r="D12" s="9">
        <v>25000</v>
      </c>
      <c r="E12" s="9">
        <f>D12</f>
        <v>25000</v>
      </c>
      <c r="F12" s="7" t="s">
        <v>25</v>
      </c>
      <c r="G12" s="7" t="s">
        <v>28</v>
      </c>
      <c r="J12" s="11"/>
      <c r="O12" s="3"/>
    </row>
    <row r="13" spans="1:15" ht="47.25" x14ac:dyDescent="0.25">
      <c r="A13" s="7">
        <v>8</v>
      </c>
      <c r="B13" s="7" t="s">
        <v>23</v>
      </c>
      <c r="C13" s="8" t="s">
        <v>29</v>
      </c>
      <c r="D13" s="9">
        <f>2000</f>
        <v>2000</v>
      </c>
      <c r="E13" s="9">
        <f>D13</f>
        <v>2000</v>
      </c>
      <c r="F13" s="7" t="s">
        <v>30</v>
      </c>
      <c r="G13" s="10" t="s">
        <v>31</v>
      </c>
      <c r="J13" s="11"/>
      <c r="O13" s="3"/>
    </row>
    <row r="14" spans="1:15" ht="31.5" x14ac:dyDescent="0.25">
      <c r="A14" s="7">
        <v>9</v>
      </c>
      <c r="B14" s="7" t="s">
        <v>23</v>
      </c>
      <c r="C14" s="8" t="s">
        <v>17</v>
      </c>
      <c r="D14" s="9">
        <f>5000</f>
        <v>5000</v>
      </c>
      <c r="E14" s="9">
        <f>D14</f>
        <v>5000</v>
      </c>
      <c r="F14" s="7" t="s">
        <v>18</v>
      </c>
      <c r="G14" s="10" t="s">
        <v>179</v>
      </c>
      <c r="J14" s="11"/>
      <c r="O14" s="3"/>
    </row>
    <row r="15" spans="1:15" ht="31.5" x14ac:dyDescent="0.25">
      <c r="A15" s="7">
        <v>10</v>
      </c>
      <c r="B15" s="7" t="s">
        <v>23</v>
      </c>
      <c r="C15" s="8" t="s">
        <v>32</v>
      </c>
      <c r="D15" s="9">
        <f>10000</f>
        <v>10000</v>
      </c>
      <c r="E15" s="9">
        <f>10000</f>
        <v>10000</v>
      </c>
      <c r="F15" s="7" t="s">
        <v>18</v>
      </c>
      <c r="G15" s="7" t="s">
        <v>33</v>
      </c>
      <c r="J15" s="11"/>
      <c r="O15" s="3"/>
    </row>
    <row r="16" spans="1:15" ht="94.5" x14ac:dyDescent="0.25">
      <c r="A16" s="7">
        <v>11</v>
      </c>
      <c r="B16" s="7" t="s">
        <v>23</v>
      </c>
      <c r="C16" s="8" t="s">
        <v>34</v>
      </c>
      <c r="D16" s="9">
        <f>7000+10000+15000+800+2500</f>
        <v>35300</v>
      </c>
      <c r="E16" s="9">
        <f>7000+10000+15000+800+2500</f>
        <v>35300</v>
      </c>
      <c r="F16" s="7" t="s">
        <v>35</v>
      </c>
      <c r="G16" s="10" t="s">
        <v>36</v>
      </c>
      <c r="J16" s="11"/>
      <c r="O16" s="3"/>
    </row>
    <row r="17" spans="1:15" ht="110.25" x14ac:dyDescent="0.25">
      <c r="A17" s="7">
        <v>12</v>
      </c>
      <c r="B17" s="7" t="s">
        <v>23</v>
      </c>
      <c r="C17" s="8" t="s">
        <v>37</v>
      </c>
      <c r="D17" s="9">
        <v>13000</v>
      </c>
      <c r="E17" s="9">
        <v>13000</v>
      </c>
      <c r="F17" s="7" t="s">
        <v>16</v>
      </c>
      <c r="G17" s="10" t="s">
        <v>38</v>
      </c>
      <c r="J17" s="11"/>
      <c r="O17" s="3"/>
    </row>
    <row r="18" spans="1:15" ht="63" x14ac:dyDescent="0.25">
      <c r="A18" s="7">
        <v>13</v>
      </c>
      <c r="B18" s="7" t="s">
        <v>23</v>
      </c>
      <c r="C18" s="8" t="s">
        <v>39</v>
      </c>
      <c r="D18" s="9">
        <v>10000</v>
      </c>
      <c r="E18" s="9">
        <v>10000</v>
      </c>
      <c r="F18" s="7" t="s">
        <v>40</v>
      </c>
      <c r="G18" s="10" t="s">
        <v>41</v>
      </c>
      <c r="J18" s="11"/>
      <c r="O18" s="3"/>
    </row>
    <row r="19" spans="1:15" ht="31.5" x14ac:dyDescent="0.25">
      <c r="A19" s="7">
        <v>14</v>
      </c>
      <c r="B19" s="7" t="s">
        <v>23</v>
      </c>
      <c r="C19" s="8" t="s">
        <v>42</v>
      </c>
      <c r="D19" s="9">
        <v>15000</v>
      </c>
      <c r="E19" s="9">
        <v>15000</v>
      </c>
      <c r="F19" s="7" t="s">
        <v>18</v>
      </c>
      <c r="G19" s="10" t="s">
        <v>43</v>
      </c>
      <c r="J19" s="11"/>
      <c r="O19" s="3"/>
    </row>
    <row r="20" spans="1:15" ht="15.75" x14ac:dyDescent="0.25">
      <c r="A20" s="7">
        <v>15</v>
      </c>
      <c r="B20" s="7" t="s">
        <v>44</v>
      </c>
      <c r="C20" s="8" t="s">
        <v>45</v>
      </c>
      <c r="D20" s="9">
        <v>2000</v>
      </c>
      <c r="E20" s="9">
        <v>2000</v>
      </c>
      <c r="F20" s="7" t="s">
        <v>18</v>
      </c>
      <c r="G20" s="10" t="s">
        <v>46</v>
      </c>
      <c r="O20" s="3"/>
    </row>
    <row r="21" spans="1:15" ht="63" x14ac:dyDescent="0.25">
      <c r="A21" s="7">
        <v>16</v>
      </c>
      <c r="B21" s="7" t="s">
        <v>44</v>
      </c>
      <c r="C21" s="8" t="s">
        <v>17</v>
      </c>
      <c r="D21" s="9">
        <f>10000</f>
        <v>10000</v>
      </c>
      <c r="E21" s="9">
        <f>D21</f>
        <v>10000</v>
      </c>
      <c r="F21" s="7" t="s">
        <v>18</v>
      </c>
      <c r="G21" s="10" t="s">
        <v>180</v>
      </c>
      <c r="O21" s="3"/>
    </row>
    <row r="22" spans="1:15" ht="63" x14ac:dyDescent="0.25">
      <c r="A22" s="7">
        <v>17</v>
      </c>
      <c r="B22" s="7" t="s">
        <v>44</v>
      </c>
      <c r="C22" s="8" t="s">
        <v>47</v>
      </c>
      <c r="D22" s="9">
        <v>4000</v>
      </c>
      <c r="E22" s="9">
        <v>4000</v>
      </c>
      <c r="F22" s="7" t="s">
        <v>13</v>
      </c>
      <c r="G22" s="10" t="s">
        <v>20</v>
      </c>
      <c r="O22" s="3"/>
    </row>
    <row r="23" spans="1:15" ht="31.5" x14ac:dyDescent="0.25">
      <c r="A23" s="7">
        <v>18</v>
      </c>
      <c r="B23" s="7" t="s">
        <v>48</v>
      </c>
      <c r="C23" s="8" t="s">
        <v>15</v>
      </c>
      <c r="D23" s="9">
        <v>2000</v>
      </c>
      <c r="E23" s="9">
        <f>D23</f>
        <v>2000</v>
      </c>
      <c r="F23" s="7" t="s">
        <v>16</v>
      </c>
      <c r="G23" s="10" t="s">
        <v>49</v>
      </c>
      <c r="O23" s="3"/>
    </row>
    <row r="24" spans="1:15" ht="47.25" x14ac:dyDescent="0.25">
      <c r="A24" s="7">
        <v>19</v>
      </c>
      <c r="B24" s="7" t="s">
        <v>48</v>
      </c>
      <c r="C24" s="8" t="s">
        <v>29</v>
      </c>
      <c r="D24" s="9">
        <v>1000</v>
      </c>
      <c r="E24" s="9">
        <f>D24</f>
        <v>1000</v>
      </c>
      <c r="F24" s="7" t="s">
        <v>30</v>
      </c>
      <c r="G24" s="10" t="s">
        <v>50</v>
      </c>
      <c r="O24" s="3"/>
    </row>
    <row r="25" spans="1:15" ht="63" x14ac:dyDescent="0.25">
      <c r="A25" s="7">
        <v>20</v>
      </c>
      <c r="B25" s="7" t="s">
        <v>48</v>
      </c>
      <c r="C25" s="8" t="s">
        <v>21</v>
      </c>
      <c r="D25" s="9">
        <f>5000+5000</f>
        <v>10000</v>
      </c>
      <c r="E25" s="9">
        <f>5000+5000</f>
        <v>10000</v>
      </c>
      <c r="F25" s="7" t="s">
        <v>16</v>
      </c>
      <c r="G25" s="10" t="s">
        <v>51</v>
      </c>
      <c r="O25" s="3"/>
    </row>
    <row r="26" spans="1:15" ht="31.5" x14ac:dyDescent="0.25">
      <c r="A26" s="7">
        <v>21</v>
      </c>
      <c r="B26" s="7" t="s">
        <v>48</v>
      </c>
      <c r="C26" s="8" t="s">
        <v>52</v>
      </c>
      <c r="D26" s="9">
        <v>3000</v>
      </c>
      <c r="E26" s="9">
        <v>3000</v>
      </c>
      <c r="F26" s="7" t="s">
        <v>18</v>
      </c>
      <c r="G26" s="10" t="s">
        <v>53</v>
      </c>
      <c r="O26" s="3"/>
    </row>
    <row r="27" spans="1:15" ht="63" x14ac:dyDescent="0.2">
      <c r="A27" s="7">
        <v>22</v>
      </c>
      <c r="B27" s="7" t="s">
        <v>54</v>
      </c>
      <c r="C27" s="8" t="s">
        <v>55</v>
      </c>
      <c r="D27" s="9">
        <f>5000+5000</f>
        <v>10000</v>
      </c>
      <c r="E27" s="9">
        <f>5000+5000</f>
        <v>10000</v>
      </c>
      <c r="F27" s="7" t="s">
        <v>25</v>
      </c>
      <c r="G27" s="10" t="s">
        <v>56</v>
      </c>
    </row>
    <row r="28" spans="1:15" ht="31.5" x14ac:dyDescent="0.2">
      <c r="A28" s="7">
        <v>23</v>
      </c>
      <c r="B28" s="7" t="s">
        <v>57</v>
      </c>
      <c r="C28" s="7" t="s">
        <v>58</v>
      </c>
      <c r="D28" s="9">
        <v>3000</v>
      </c>
      <c r="E28" s="9">
        <v>3000</v>
      </c>
      <c r="F28" s="7" t="s">
        <v>13</v>
      </c>
      <c r="G28" s="12" t="s">
        <v>59</v>
      </c>
    </row>
    <row r="29" spans="1:15" ht="31.5" x14ac:dyDescent="0.2">
      <c r="A29" s="7">
        <v>24</v>
      </c>
      <c r="B29" s="7" t="s">
        <v>57</v>
      </c>
      <c r="C29" s="8" t="s">
        <v>15</v>
      </c>
      <c r="D29" s="9">
        <v>1000</v>
      </c>
      <c r="E29" s="9">
        <f>D29</f>
        <v>1000</v>
      </c>
      <c r="F29" s="7" t="s">
        <v>16</v>
      </c>
      <c r="G29" s="10" t="s">
        <v>173</v>
      </c>
    </row>
    <row r="30" spans="1:15" ht="47.25" x14ac:dyDescent="0.2">
      <c r="A30" s="7">
        <v>25</v>
      </c>
      <c r="B30" s="7" t="s">
        <v>57</v>
      </c>
      <c r="C30" s="8" t="s">
        <v>29</v>
      </c>
      <c r="D30" s="9">
        <v>1000</v>
      </c>
      <c r="E30" s="9">
        <f>D30</f>
        <v>1000</v>
      </c>
      <c r="F30" s="7" t="s">
        <v>30</v>
      </c>
      <c r="G30" s="10" t="s">
        <v>50</v>
      </c>
    </row>
    <row r="31" spans="1:15" ht="47.25" x14ac:dyDescent="0.2">
      <c r="A31" s="7">
        <v>26</v>
      </c>
      <c r="B31" s="7" t="s">
        <v>57</v>
      </c>
      <c r="C31" s="7" t="s">
        <v>17</v>
      </c>
      <c r="D31" s="9">
        <v>5000</v>
      </c>
      <c r="E31" s="9">
        <f>D31</f>
        <v>5000</v>
      </c>
      <c r="F31" s="7" t="s">
        <v>18</v>
      </c>
      <c r="G31" s="10" t="s">
        <v>181</v>
      </c>
    </row>
    <row r="32" spans="1:15" ht="47.25" x14ac:dyDescent="0.2">
      <c r="A32" s="7">
        <v>27</v>
      </c>
      <c r="B32" s="7" t="s">
        <v>57</v>
      </c>
      <c r="C32" s="8" t="s">
        <v>27</v>
      </c>
      <c r="D32" s="9">
        <v>8000</v>
      </c>
      <c r="E32" s="9">
        <f>D32</f>
        <v>8000</v>
      </c>
      <c r="F32" s="7" t="s">
        <v>25</v>
      </c>
      <c r="G32" s="10" t="s">
        <v>60</v>
      </c>
    </row>
    <row r="33" spans="1:9" ht="31.5" x14ac:dyDescent="0.2">
      <c r="A33" s="7">
        <v>28</v>
      </c>
      <c r="B33" s="7" t="s">
        <v>57</v>
      </c>
      <c r="C33" s="8" t="s">
        <v>61</v>
      </c>
      <c r="D33" s="9">
        <v>20000</v>
      </c>
      <c r="E33" s="9">
        <v>20000</v>
      </c>
      <c r="F33" s="7" t="s">
        <v>16</v>
      </c>
      <c r="G33" s="10" t="s">
        <v>62</v>
      </c>
    </row>
    <row r="34" spans="1:9" ht="47.25" x14ac:dyDescent="0.2">
      <c r="A34" s="7">
        <v>29</v>
      </c>
      <c r="B34" s="7" t="s">
        <v>63</v>
      </c>
      <c r="C34" s="8" t="s">
        <v>64</v>
      </c>
      <c r="D34" s="9">
        <v>10000</v>
      </c>
      <c r="E34" s="9">
        <v>10000</v>
      </c>
      <c r="F34" s="7" t="s">
        <v>13</v>
      </c>
      <c r="G34" s="13" t="s">
        <v>65</v>
      </c>
    </row>
    <row r="35" spans="1:9" ht="47.25" x14ac:dyDescent="0.2">
      <c r="A35" s="7">
        <v>30</v>
      </c>
      <c r="B35" s="7" t="s">
        <v>63</v>
      </c>
      <c r="C35" s="8" t="s">
        <v>66</v>
      </c>
      <c r="D35" s="9">
        <v>5514</v>
      </c>
      <c r="E35" s="9">
        <v>5514</v>
      </c>
      <c r="F35" s="7" t="s">
        <v>67</v>
      </c>
      <c r="G35" s="10" t="s">
        <v>68</v>
      </c>
    </row>
    <row r="36" spans="1:9" ht="31.5" x14ac:dyDescent="0.2">
      <c r="A36" s="7">
        <v>31</v>
      </c>
      <c r="B36" s="7" t="s">
        <v>63</v>
      </c>
      <c r="C36" s="8" t="s">
        <v>69</v>
      </c>
      <c r="D36" s="9">
        <v>15000</v>
      </c>
      <c r="E36" s="9">
        <v>15000</v>
      </c>
      <c r="F36" s="7" t="s">
        <v>18</v>
      </c>
      <c r="G36" s="10" t="s">
        <v>70</v>
      </c>
    </row>
    <row r="37" spans="1:9" ht="31.5" x14ac:dyDescent="0.2">
      <c r="A37" s="7">
        <v>32</v>
      </c>
      <c r="B37" s="7" t="s">
        <v>71</v>
      </c>
      <c r="C37" s="8" t="s">
        <v>21</v>
      </c>
      <c r="D37" s="9">
        <v>3000</v>
      </c>
      <c r="E37" s="9">
        <v>3000</v>
      </c>
      <c r="F37" s="7" t="s">
        <v>16</v>
      </c>
      <c r="G37" s="10" t="s">
        <v>72</v>
      </c>
    </row>
    <row r="38" spans="1:9" ht="31.5" x14ac:dyDescent="0.2">
      <c r="A38" s="7">
        <v>33</v>
      </c>
      <c r="B38" s="7" t="s">
        <v>71</v>
      </c>
      <c r="C38" s="8" t="s">
        <v>34</v>
      </c>
      <c r="D38" s="9">
        <v>9500</v>
      </c>
      <c r="E38" s="9">
        <v>9500</v>
      </c>
      <c r="F38" s="7" t="s">
        <v>35</v>
      </c>
      <c r="G38" s="10" t="s">
        <v>73</v>
      </c>
    </row>
    <row r="39" spans="1:9" ht="63" x14ac:dyDescent="0.2">
      <c r="A39" s="7">
        <v>34</v>
      </c>
      <c r="B39" s="7" t="s">
        <v>74</v>
      </c>
      <c r="C39" s="8" t="s">
        <v>52</v>
      </c>
      <c r="D39" s="9">
        <v>15008</v>
      </c>
      <c r="E39" s="9">
        <f>10000+5008</f>
        <v>15008</v>
      </c>
      <c r="F39" s="7" t="s">
        <v>18</v>
      </c>
      <c r="G39" s="10" t="s">
        <v>176</v>
      </c>
    </row>
    <row r="40" spans="1:9" ht="31.5" x14ac:dyDescent="0.2">
      <c r="A40" s="7">
        <v>35</v>
      </c>
      <c r="B40" s="7" t="s">
        <v>75</v>
      </c>
      <c r="C40" s="7" t="s">
        <v>66</v>
      </c>
      <c r="D40" s="9">
        <v>3000</v>
      </c>
      <c r="E40" s="9">
        <v>3000</v>
      </c>
      <c r="F40" s="7" t="s">
        <v>67</v>
      </c>
      <c r="G40" s="10" t="s">
        <v>76</v>
      </c>
    </row>
    <row r="41" spans="1:9" ht="31.5" x14ac:dyDescent="0.2">
      <c r="A41" s="7">
        <v>36</v>
      </c>
      <c r="B41" s="7" t="s">
        <v>75</v>
      </c>
      <c r="C41" s="7" t="s">
        <v>15</v>
      </c>
      <c r="D41" s="9">
        <v>1000</v>
      </c>
      <c r="E41" s="9">
        <f>D41</f>
        <v>1000</v>
      </c>
      <c r="F41" s="7" t="s">
        <v>16</v>
      </c>
      <c r="G41" s="10" t="s">
        <v>77</v>
      </c>
    </row>
    <row r="42" spans="1:9" ht="31.5" x14ac:dyDescent="0.2">
      <c r="A42" s="7">
        <v>37</v>
      </c>
      <c r="B42" s="7" t="s">
        <v>75</v>
      </c>
      <c r="C42" s="8" t="s">
        <v>21</v>
      </c>
      <c r="D42" s="9">
        <v>3000</v>
      </c>
      <c r="E42" s="9">
        <v>3000</v>
      </c>
      <c r="F42" s="7" t="s">
        <v>16</v>
      </c>
      <c r="G42" s="10" t="s">
        <v>72</v>
      </c>
    </row>
    <row r="43" spans="1:9" ht="47.25" x14ac:dyDescent="0.2">
      <c r="A43" s="7">
        <v>38</v>
      </c>
      <c r="B43" s="7" t="s">
        <v>78</v>
      </c>
      <c r="C43" s="8" t="s">
        <v>15</v>
      </c>
      <c r="D43" s="9">
        <v>4000</v>
      </c>
      <c r="E43" s="9">
        <f>D43</f>
        <v>4000</v>
      </c>
      <c r="F43" s="7" t="s">
        <v>16</v>
      </c>
      <c r="G43" s="10" t="s">
        <v>79</v>
      </c>
    </row>
    <row r="44" spans="1:9" ht="31.5" x14ac:dyDescent="0.2">
      <c r="A44" s="7">
        <v>39</v>
      </c>
      <c r="B44" s="7" t="s">
        <v>78</v>
      </c>
      <c r="C44" s="8" t="s">
        <v>80</v>
      </c>
      <c r="D44" s="9">
        <v>3200</v>
      </c>
      <c r="E44" s="9">
        <v>3200</v>
      </c>
      <c r="F44" s="7" t="s">
        <v>18</v>
      </c>
      <c r="G44" s="10" t="s">
        <v>81</v>
      </c>
    </row>
    <row r="45" spans="1:9" ht="47.25" x14ac:dyDescent="0.2">
      <c r="A45" s="7">
        <v>40</v>
      </c>
      <c r="B45" s="7" t="s">
        <v>82</v>
      </c>
      <c r="C45" s="8" t="s">
        <v>83</v>
      </c>
      <c r="D45" s="9">
        <v>1000</v>
      </c>
      <c r="E45" s="9">
        <v>1000</v>
      </c>
      <c r="F45" s="7" t="s">
        <v>18</v>
      </c>
      <c r="G45" s="10" t="s">
        <v>182</v>
      </c>
    </row>
    <row r="46" spans="1:9" ht="31.5" x14ac:dyDescent="0.25">
      <c r="A46" s="7">
        <v>41</v>
      </c>
      <c r="B46" s="7" t="s">
        <v>82</v>
      </c>
      <c r="C46" s="8" t="s">
        <v>15</v>
      </c>
      <c r="D46" s="9">
        <v>1000</v>
      </c>
      <c r="E46" s="9">
        <f>D46</f>
        <v>1000</v>
      </c>
      <c r="F46" s="7" t="s">
        <v>16</v>
      </c>
      <c r="G46" s="10" t="s">
        <v>84</v>
      </c>
      <c r="H46" s="14"/>
      <c r="I46" s="14"/>
    </row>
    <row r="47" spans="1:9" ht="31.5" x14ac:dyDescent="0.25">
      <c r="A47" s="7">
        <v>42</v>
      </c>
      <c r="B47" s="7" t="s">
        <v>82</v>
      </c>
      <c r="C47" s="8" t="s">
        <v>32</v>
      </c>
      <c r="D47" s="9">
        <f>12000</f>
        <v>12000</v>
      </c>
      <c r="E47" s="9">
        <f>12000</f>
        <v>12000</v>
      </c>
      <c r="F47" s="7" t="s">
        <v>18</v>
      </c>
      <c r="G47" s="10" t="s">
        <v>85</v>
      </c>
      <c r="H47" s="14"/>
      <c r="I47" s="14"/>
    </row>
    <row r="48" spans="1:9" ht="31.5" x14ac:dyDescent="0.25">
      <c r="A48" s="7">
        <v>43</v>
      </c>
      <c r="B48" s="7" t="s">
        <v>82</v>
      </c>
      <c r="C48" s="8" t="s">
        <v>21</v>
      </c>
      <c r="D48" s="9">
        <f>2000</f>
        <v>2000</v>
      </c>
      <c r="E48" s="9">
        <f>2000</f>
        <v>2000</v>
      </c>
      <c r="F48" s="7" t="s">
        <v>16</v>
      </c>
      <c r="G48" s="10" t="s">
        <v>22</v>
      </c>
      <c r="H48" s="14"/>
      <c r="I48" s="14"/>
    </row>
    <row r="49" spans="1:9" ht="31.5" x14ac:dyDescent="0.25">
      <c r="A49" s="7">
        <v>44</v>
      </c>
      <c r="B49" s="7" t="s">
        <v>86</v>
      </c>
      <c r="C49" s="8" t="s">
        <v>34</v>
      </c>
      <c r="D49" s="9">
        <f>10000+41000</f>
        <v>51000</v>
      </c>
      <c r="E49" s="9">
        <f>10000+41000</f>
        <v>51000</v>
      </c>
      <c r="F49" s="7" t="s">
        <v>35</v>
      </c>
      <c r="G49" s="10" t="s">
        <v>87</v>
      </c>
      <c r="H49" s="14"/>
      <c r="I49" s="14"/>
    </row>
    <row r="50" spans="1:9" ht="31.5" x14ac:dyDescent="0.25">
      <c r="A50" s="7">
        <v>45</v>
      </c>
      <c r="B50" s="7" t="s">
        <v>86</v>
      </c>
      <c r="C50" s="7" t="s">
        <v>88</v>
      </c>
      <c r="D50" s="9">
        <v>165000</v>
      </c>
      <c r="E50" s="9">
        <v>165000</v>
      </c>
      <c r="F50" s="7" t="s">
        <v>89</v>
      </c>
      <c r="G50" s="10" t="s">
        <v>90</v>
      </c>
      <c r="H50" s="14"/>
      <c r="I50" s="14"/>
    </row>
    <row r="51" spans="1:9" ht="31.5" x14ac:dyDescent="0.25">
      <c r="A51" s="7">
        <v>46</v>
      </c>
      <c r="B51" s="7" t="s">
        <v>91</v>
      </c>
      <c r="C51" s="8" t="s">
        <v>15</v>
      </c>
      <c r="D51" s="9">
        <v>2000</v>
      </c>
      <c r="E51" s="9">
        <f>D51</f>
        <v>2000</v>
      </c>
      <c r="F51" s="7" t="s">
        <v>16</v>
      </c>
      <c r="G51" s="10" t="s">
        <v>49</v>
      </c>
      <c r="H51" s="14"/>
      <c r="I51" s="14"/>
    </row>
    <row r="52" spans="1:9" ht="31.5" x14ac:dyDescent="0.25">
      <c r="A52" s="7">
        <v>47</v>
      </c>
      <c r="B52" s="7" t="s">
        <v>92</v>
      </c>
      <c r="C52" s="8" t="s">
        <v>93</v>
      </c>
      <c r="D52" s="9">
        <v>1400</v>
      </c>
      <c r="E52" s="9">
        <v>1400</v>
      </c>
      <c r="F52" s="7" t="s">
        <v>18</v>
      </c>
      <c r="G52" s="10" t="s">
        <v>94</v>
      </c>
      <c r="H52" s="14"/>
      <c r="I52" s="14"/>
    </row>
    <row r="53" spans="1:9" ht="63" x14ac:dyDescent="0.25">
      <c r="A53" s="7">
        <v>48</v>
      </c>
      <c r="B53" s="7" t="s">
        <v>95</v>
      </c>
      <c r="C53" s="8" t="s">
        <v>19</v>
      </c>
      <c r="D53" s="9">
        <v>3500</v>
      </c>
      <c r="E53" s="9">
        <v>3500</v>
      </c>
      <c r="F53" s="7" t="s">
        <v>13</v>
      </c>
      <c r="G53" s="10" t="s">
        <v>96</v>
      </c>
      <c r="H53" s="14"/>
      <c r="I53" s="14"/>
    </row>
    <row r="54" spans="1:9" ht="94.5" x14ac:dyDescent="0.25">
      <c r="A54" s="7">
        <v>49</v>
      </c>
      <c r="B54" s="7" t="s">
        <v>97</v>
      </c>
      <c r="C54" s="8" t="s">
        <v>52</v>
      </c>
      <c r="D54" s="9">
        <v>22115</v>
      </c>
      <c r="E54" s="9">
        <f>9115+13000</f>
        <v>22115</v>
      </c>
      <c r="F54" s="7" t="s">
        <v>18</v>
      </c>
      <c r="G54" s="10" t="s">
        <v>175</v>
      </c>
      <c r="H54" s="14"/>
      <c r="I54" s="14"/>
    </row>
    <row r="55" spans="1:9" ht="63" x14ac:dyDescent="0.25">
      <c r="A55" s="7">
        <v>50</v>
      </c>
      <c r="B55" s="7" t="s">
        <v>98</v>
      </c>
      <c r="C55" s="8" t="s">
        <v>19</v>
      </c>
      <c r="D55" s="9">
        <v>4000</v>
      </c>
      <c r="E55" s="9">
        <v>4000</v>
      </c>
      <c r="F55" s="7" t="s">
        <v>13</v>
      </c>
      <c r="G55" s="10" t="s">
        <v>20</v>
      </c>
      <c r="H55" s="14"/>
      <c r="I55" s="14"/>
    </row>
    <row r="56" spans="1:9" ht="31.5" x14ac:dyDescent="0.25">
      <c r="A56" s="7">
        <v>51</v>
      </c>
      <c r="B56" s="7" t="s">
        <v>98</v>
      </c>
      <c r="C56" s="8" t="s">
        <v>52</v>
      </c>
      <c r="D56" s="9">
        <f>5000</f>
        <v>5000</v>
      </c>
      <c r="E56" s="9">
        <f>5000</f>
        <v>5000</v>
      </c>
      <c r="F56" s="7" t="s">
        <v>18</v>
      </c>
      <c r="G56" s="10" t="s">
        <v>171</v>
      </c>
      <c r="H56" s="14"/>
      <c r="I56" s="14"/>
    </row>
    <row r="57" spans="1:9" ht="31.5" x14ac:dyDescent="0.25">
      <c r="A57" s="7">
        <v>52</v>
      </c>
      <c r="B57" s="7" t="s">
        <v>98</v>
      </c>
      <c r="C57" s="8" t="s">
        <v>21</v>
      </c>
      <c r="D57" s="9">
        <f>20000</f>
        <v>20000</v>
      </c>
      <c r="E57" s="9">
        <f>20000</f>
        <v>20000</v>
      </c>
      <c r="F57" s="7" t="s">
        <v>16</v>
      </c>
      <c r="G57" s="10" t="s">
        <v>172</v>
      </c>
      <c r="H57" s="14"/>
      <c r="I57" s="14"/>
    </row>
    <row r="58" spans="1:9" ht="47.25" x14ac:dyDescent="0.2">
      <c r="A58" s="7">
        <v>53</v>
      </c>
      <c r="B58" s="7" t="s">
        <v>99</v>
      </c>
      <c r="C58" s="8" t="s">
        <v>100</v>
      </c>
      <c r="D58" s="9">
        <v>5000</v>
      </c>
      <c r="E58" s="9">
        <v>5000</v>
      </c>
      <c r="F58" s="7" t="s">
        <v>25</v>
      </c>
      <c r="G58" s="10" t="s">
        <v>101</v>
      </c>
    </row>
    <row r="59" spans="1:9" ht="47.25" x14ac:dyDescent="0.2">
      <c r="A59" s="7">
        <v>54</v>
      </c>
      <c r="B59" s="7" t="s">
        <v>99</v>
      </c>
      <c r="C59" s="8" t="s">
        <v>27</v>
      </c>
      <c r="D59" s="9">
        <v>10000</v>
      </c>
      <c r="E59" s="9">
        <f>D59</f>
        <v>10000</v>
      </c>
      <c r="F59" s="7" t="s">
        <v>25</v>
      </c>
      <c r="G59" s="10" t="s">
        <v>102</v>
      </c>
    </row>
    <row r="60" spans="1:9" ht="63" x14ac:dyDescent="0.2">
      <c r="A60" s="7">
        <v>55</v>
      </c>
      <c r="B60" s="7" t="s">
        <v>99</v>
      </c>
      <c r="C60" s="8" t="s">
        <v>15</v>
      </c>
      <c r="D60" s="9">
        <v>5000</v>
      </c>
      <c r="E60" s="9">
        <f>D60</f>
        <v>5000</v>
      </c>
      <c r="F60" s="7" t="s">
        <v>16</v>
      </c>
      <c r="G60" s="10" t="s">
        <v>103</v>
      </c>
    </row>
    <row r="61" spans="1:9" ht="31.5" x14ac:dyDescent="0.2">
      <c r="A61" s="7">
        <v>56</v>
      </c>
      <c r="B61" s="7" t="s">
        <v>99</v>
      </c>
      <c r="C61" s="8" t="s">
        <v>34</v>
      </c>
      <c r="D61" s="9">
        <v>2500</v>
      </c>
      <c r="E61" s="9">
        <v>2500</v>
      </c>
      <c r="F61" s="7" t="s">
        <v>35</v>
      </c>
      <c r="G61" s="10" t="s">
        <v>104</v>
      </c>
    </row>
    <row r="62" spans="1:9" ht="63" x14ac:dyDescent="0.2">
      <c r="A62" s="7">
        <v>57</v>
      </c>
      <c r="B62" s="7" t="s">
        <v>105</v>
      </c>
      <c r="C62" s="8" t="s">
        <v>106</v>
      </c>
      <c r="D62" s="9">
        <v>5000</v>
      </c>
      <c r="E62" s="9">
        <v>5000</v>
      </c>
      <c r="F62" s="7" t="s">
        <v>67</v>
      </c>
      <c r="G62" s="10" t="s">
        <v>107</v>
      </c>
    </row>
    <row r="63" spans="1:9" ht="31.5" x14ac:dyDescent="0.2">
      <c r="A63" s="7">
        <v>58</v>
      </c>
      <c r="B63" s="7" t="s">
        <v>105</v>
      </c>
      <c r="C63" s="8" t="s">
        <v>108</v>
      </c>
      <c r="D63" s="9">
        <v>29000</v>
      </c>
      <c r="E63" s="9">
        <v>29000</v>
      </c>
      <c r="F63" s="7" t="s">
        <v>18</v>
      </c>
      <c r="G63" s="10" t="s">
        <v>109</v>
      </c>
    </row>
    <row r="64" spans="1:9" ht="31.5" x14ac:dyDescent="0.2">
      <c r="A64" s="7">
        <v>59</v>
      </c>
      <c r="B64" s="7" t="s">
        <v>105</v>
      </c>
      <c r="C64" s="8" t="s">
        <v>52</v>
      </c>
      <c r="D64" s="9">
        <f>3000</f>
        <v>3000</v>
      </c>
      <c r="E64" s="9">
        <f>3000</f>
        <v>3000</v>
      </c>
      <c r="F64" s="7" t="s">
        <v>18</v>
      </c>
      <c r="G64" s="10" t="s">
        <v>110</v>
      </c>
    </row>
    <row r="65" spans="1:7" ht="31.5" x14ac:dyDescent="0.2">
      <c r="A65" s="7">
        <v>60</v>
      </c>
      <c r="B65" s="7" t="s">
        <v>111</v>
      </c>
      <c r="C65" s="8" t="s">
        <v>52</v>
      </c>
      <c r="D65" s="9">
        <v>20877</v>
      </c>
      <c r="E65" s="9">
        <v>20877</v>
      </c>
      <c r="F65" s="7" t="s">
        <v>18</v>
      </c>
      <c r="G65" s="10" t="s">
        <v>112</v>
      </c>
    </row>
    <row r="66" spans="1:7" ht="126" x14ac:dyDescent="0.2">
      <c r="A66" s="7">
        <v>61</v>
      </c>
      <c r="B66" s="7" t="s">
        <v>111</v>
      </c>
      <c r="C66" s="8" t="s">
        <v>34</v>
      </c>
      <c r="D66" s="9">
        <f>15000+10000+5000+15000+5000+2500+2000</f>
        <v>54500</v>
      </c>
      <c r="E66" s="9">
        <f>15000+10000+5000+15000+5000+2500+2000</f>
        <v>54500</v>
      </c>
      <c r="F66" s="7" t="s">
        <v>35</v>
      </c>
      <c r="G66" s="10" t="s">
        <v>113</v>
      </c>
    </row>
    <row r="67" spans="1:7" ht="47.25" x14ac:dyDescent="0.2">
      <c r="A67" s="7">
        <v>62</v>
      </c>
      <c r="B67" s="7" t="s">
        <v>114</v>
      </c>
      <c r="C67" s="8" t="s">
        <v>55</v>
      </c>
      <c r="D67" s="9">
        <v>23000</v>
      </c>
      <c r="E67" s="9">
        <v>23000</v>
      </c>
      <c r="F67" s="7" t="s">
        <v>25</v>
      </c>
      <c r="G67" s="10" t="s">
        <v>183</v>
      </c>
    </row>
    <row r="68" spans="1:7" ht="47.25" x14ac:dyDescent="0.2">
      <c r="A68" s="7">
        <v>63</v>
      </c>
      <c r="B68" s="7" t="s">
        <v>114</v>
      </c>
      <c r="C68" s="8" t="s">
        <v>15</v>
      </c>
      <c r="D68" s="9">
        <v>2000</v>
      </c>
      <c r="E68" s="9">
        <f>D68</f>
        <v>2000</v>
      </c>
      <c r="F68" s="7" t="s">
        <v>16</v>
      </c>
      <c r="G68" s="10" t="s">
        <v>115</v>
      </c>
    </row>
    <row r="69" spans="1:7" ht="47.25" x14ac:dyDescent="0.2">
      <c r="A69" s="7">
        <v>64</v>
      </c>
      <c r="B69" s="7" t="s">
        <v>114</v>
      </c>
      <c r="C69" s="8" t="s">
        <v>116</v>
      </c>
      <c r="D69" s="9">
        <v>17000</v>
      </c>
      <c r="E69" s="9">
        <v>17000</v>
      </c>
      <c r="F69" s="7" t="s">
        <v>25</v>
      </c>
      <c r="G69" s="10" t="s">
        <v>117</v>
      </c>
    </row>
    <row r="70" spans="1:7" ht="31.5" x14ac:dyDescent="0.2">
      <c r="A70" s="7">
        <v>65</v>
      </c>
      <c r="B70" s="7" t="s">
        <v>114</v>
      </c>
      <c r="C70" s="8" t="s">
        <v>21</v>
      </c>
      <c r="D70" s="9">
        <v>5000</v>
      </c>
      <c r="E70" s="9">
        <v>5000</v>
      </c>
      <c r="F70" s="7" t="s">
        <v>16</v>
      </c>
      <c r="G70" s="10" t="s">
        <v>118</v>
      </c>
    </row>
    <row r="71" spans="1:7" ht="78.75" x14ac:dyDescent="0.2">
      <c r="A71" s="7">
        <v>66</v>
      </c>
      <c r="B71" s="7" t="s">
        <v>114</v>
      </c>
      <c r="C71" s="8" t="s">
        <v>52</v>
      </c>
      <c r="D71" s="9">
        <f>25000</f>
        <v>25000</v>
      </c>
      <c r="E71" s="9">
        <f>25000</f>
        <v>25000</v>
      </c>
      <c r="F71" s="7" t="s">
        <v>18</v>
      </c>
      <c r="G71" s="10" t="s">
        <v>184</v>
      </c>
    </row>
    <row r="72" spans="1:7" ht="31.5" x14ac:dyDescent="0.2">
      <c r="A72" s="7">
        <v>67</v>
      </c>
      <c r="B72" s="7" t="s">
        <v>114</v>
      </c>
      <c r="C72" s="8" t="s">
        <v>80</v>
      </c>
      <c r="D72" s="9">
        <f>10000</f>
        <v>10000</v>
      </c>
      <c r="E72" s="9">
        <f>10000</f>
        <v>10000</v>
      </c>
      <c r="F72" s="7" t="s">
        <v>18</v>
      </c>
      <c r="G72" s="10" t="s">
        <v>119</v>
      </c>
    </row>
    <row r="73" spans="1:7" ht="47.25" x14ac:dyDescent="0.2">
      <c r="A73" s="7">
        <v>68</v>
      </c>
      <c r="B73" s="7" t="s">
        <v>120</v>
      </c>
      <c r="C73" s="8" t="s">
        <v>15</v>
      </c>
      <c r="D73" s="9">
        <v>6000</v>
      </c>
      <c r="E73" s="9">
        <f>D73</f>
        <v>6000</v>
      </c>
      <c r="F73" s="7" t="s">
        <v>16</v>
      </c>
      <c r="G73" s="10" t="s">
        <v>121</v>
      </c>
    </row>
    <row r="74" spans="1:7" ht="31.5" x14ac:dyDescent="0.2">
      <c r="A74" s="7">
        <v>69</v>
      </c>
      <c r="B74" s="7" t="s">
        <v>120</v>
      </c>
      <c r="C74" s="8" t="s">
        <v>34</v>
      </c>
      <c r="D74" s="9">
        <f>2500+5000</f>
        <v>7500</v>
      </c>
      <c r="E74" s="9">
        <f>2500+5000</f>
        <v>7500</v>
      </c>
      <c r="F74" s="7" t="s">
        <v>35</v>
      </c>
      <c r="G74" s="10" t="s">
        <v>122</v>
      </c>
    </row>
    <row r="75" spans="1:7" ht="47.25" x14ac:dyDescent="0.2">
      <c r="A75" s="7">
        <v>70</v>
      </c>
      <c r="B75" s="7" t="s">
        <v>123</v>
      </c>
      <c r="C75" s="8" t="s">
        <v>124</v>
      </c>
      <c r="D75" s="9">
        <v>1500</v>
      </c>
      <c r="E75" s="9">
        <v>1500</v>
      </c>
      <c r="F75" s="7" t="s">
        <v>25</v>
      </c>
      <c r="G75" s="10" t="s">
        <v>125</v>
      </c>
    </row>
    <row r="76" spans="1:7" ht="47.25" x14ac:dyDescent="0.2">
      <c r="A76" s="7">
        <v>71</v>
      </c>
      <c r="B76" s="7" t="s">
        <v>123</v>
      </c>
      <c r="C76" s="8" t="s">
        <v>27</v>
      </c>
      <c r="D76" s="9">
        <f>8500</f>
        <v>8500</v>
      </c>
      <c r="E76" s="9">
        <f>D76</f>
        <v>8500</v>
      </c>
      <c r="F76" s="7" t="s">
        <v>25</v>
      </c>
      <c r="G76" s="10" t="s">
        <v>126</v>
      </c>
    </row>
    <row r="77" spans="1:7" ht="63" x14ac:dyDescent="0.2">
      <c r="A77" s="7">
        <v>72</v>
      </c>
      <c r="B77" s="7" t="s">
        <v>127</v>
      </c>
      <c r="C77" s="7" t="s">
        <v>55</v>
      </c>
      <c r="D77" s="9">
        <f>6000+6500</f>
        <v>12500</v>
      </c>
      <c r="E77" s="9">
        <f>6000+6500</f>
        <v>12500</v>
      </c>
      <c r="F77" s="7" t="s">
        <v>25</v>
      </c>
      <c r="G77" s="10" t="s">
        <v>128</v>
      </c>
    </row>
    <row r="78" spans="1:7" ht="63" x14ac:dyDescent="0.2">
      <c r="A78" s="7">
        <v>73</v>
      </c>
      <c r="B78" s="7" t="s">
        <v>127</v>
      </c>
      <c r="C78" s="8" t="s">
        <v>19</v>
      </c>
      <c r="D78" s="9">
        <v>4000</v>
      </c>
      <c r="E78" s="9">
        <v>4000</v>
      </c>
      <c r="F78" s="7" t="s">
        <v>13</v>
      </c>
      <c r="G78" s="10" t="s">
        <v>20</v>
      </c>
    </row>
    <row r="79" spans="1:7" ht="31.5" x14ac:dyDescent="0.2">
      <c r="A79" s="7">
        <v>74</v>
      </c>
      <c r="B79" s="7" t="s">
        <v>127</v>
      </c>
      <c r="C79" s="8" t="s">
        <v>34</v>
      </c>
      <c r="D79" s="9">
        <v>7000</v>
      </c>
      <c r="E79" s="9">
        <v>7000</v>
      </c>
      <c r="F79" s="7" t="s">
        <v>35</v>
      </c>
      <c r="G79" s="10" t="s">
        <v>129</v>
      </c>
    </row>
    <row r="80" spans="1:7" ht="47.25" x14ac:dyDescent="0.2">
      <c r="A80" s="7">
        <v>75</v>
      </c>
      <c r="B80" s="7" t="s">
        <v>130</v>
      </c>
      <c r="C80" s="8" t="s">
        <v>15</v>
      </c>
      <c r="D80" s="9">
        <v>2000</v>
      </c>
      <c r="E80" s="9">
        <f>D80</f>
        <v>2000</v>
      </c>
      <c r="F80" s="7" t="s">
        <v>16</v>
      </c>
      <c r="G80" s="10" t="s">
        <v>131</v>
      </c>
    </row>
    <row r="81" spans="1:7" ht="94.5" x14ac:dyDescent="0.2">
      <c r="A81" s="7">
        <v>76</v>
      </c>
      <c r="B81" s="7" t="s">
        <v>130</v>
      </c>
      <c r="C81" s="8" t="s">
        <v>32</v>
      </c>
      <c r="D81" s="9">
        <f>17000</f>
        <v>17000</v>
      </c>
      <c r="E81" s="9">
        <f>17000</f>
        <v>17000</v>
      </c>
      <c r="F81" s="7" t="s">
        <v>18</v>
      </c>
      <c r="G81" s="10" t="s">
        <v>185</v>
      </c>
    </row>
    <row r="82" spans="1:7" ht="78.75" x14ac:dyDescent="0.2">
      <c r="A82" s="7">
        <v>77</v>
      </c>
      <c r="B82" s="7" t="s">
        <v>130</v>
      </c>
      <c r="C82" s="8" t="s">
        <v>52</v>
      </c>
      <c r="D82" s="9">
        <v>15000</v>
      </c>
      <c r="E82" s="9">
        <v>15000</v>
      </c>
      <c r="F82" s="7" t="s">
        <v>18</v>
      </c>
      <c r="G82" s="10" t="s">
        <v>186</v>
      </c>
    </row>
    <row r="83" spans="1:7" ht="31.5" x14ac:dyDescent="0.2">
      <c r="A83" s="7">
        <v>78</v>
      </c>
      <c r="B83" s="7" t="s">
        <v>132</v>
      </c>
      <c r="C83" s="8" t="s">
        <v>52</v>
      </c>
      <c r="D83" s="9">
        <v>10000</v>
      </c>
      <c r="E83" s="9">
        <v>10000</v>
      </c>
      <c r="F83" s="7" t="s">
        <v>18</v>
      </c>
      <c r="G83" s="10" t="s">
        <v>133</v>
      </c>
    </row>
    <row r="84" spans="1:7" ht="47.25" x14ac:dyDescent="0.2">
      <c r="A84" s="7">
        <v>79</v>
      </c>
      <c r="B84" s="7" t="s">
        <v>134</v>
      </c>
      <c r="C84" s="7" t="s">
        <v>135</v>
      </c>
      <c r="D84" s="9">
        <v>2500</v>
      </c>
      <c r="E84" s="9">
        <v>2500</v>
      </c>
      <c r="F84" s="7" t="s">
        <v>13</v>
      </c>
      <c r="G84" s="7" t="s">
        <v>136</v>
      </c>
    </row>
    <row r="85" spans="1:7" ht="31.5" x14ac:dyDescent="0.2">
      <c r="A85" s="7">
        <v>80</v>
      </c>
      <c r="B85" s="7" t="s">
        <v>134</v>
      </c>
      <c r="C85" s="7" t="s">
        <v>15</v>
      </c>
      <c r="D85" s="9">
        <v>1000</v>
      </c>
      <c r="E85" s="9">
        <f>D85</f>
        <v>1000</v>
      </c>
      <c r="F85" s="7" t="s">
        <v>16</v>
      </c>
      <c r="G85" s="10" t="s">
        <v>137</v>
      </c>
    </row>
    <row r="86" spans="1:7" ht="63" x14ac:dyDescent="0.2">
      <c r="A86" s="7">
        <v>81</v>
      </c>
      <c r="B86" s="7" t="s">
        <v>134</v>
      </c>
      <c r="C86" s="8" t="s">
        <v>19</v>
      </c>
      <c r="D86" s="9">
        <v>4000</v>
      </c>
      <c r="E86" s="9">
        <v>4000</v>
      </c>
      <c r="F86" s="7" t="s">
        <v>13</v>
      </c>
      <c r="G86" s="10" t="s">
        <v>20</v>
      </c>
    </row>
    <row r="87" spans="1:7" ht="47.25" x14ac:dyDescent="0.2">
      <c r="A87" s="7">
        <v>82</v>
      </c>
      <c r="B87" s="7" t="s">
        <v>134</v>
      </c>
      <c r="C87" s="8" t="s">
        <v>34</v>
      </c>
      <c r="D87" s="9">
        <f>4000+10000+2500</f>
        <v>16500</v>
      </c>
      <c r="E87" s="9">
        <f>4000+10000+2500</f>
        <v>16500</v>
      </c>
      <c r="F87" s="7" t="s">
        <v>35</v>
      </c>
      <c r="G87" s="10" t="s">
        <v>138</v>
      </c>
    </row>
    <row r="88" spans="1:7" ht="47.25" x14ac:dyDescent="0.2">
      <c r="A88" s="7">
        <v>83</v>
      </c>
      <c r="B88" s="7" t="s">
        <v>139</v>
      </c>
      <c r="C88" s="8" t="s">
        <v>27</v>
      </c>
      <c r="D88" s="9">
        <v>20000</v>
      </c>
      <c r="E88" s="9">
        <f>D88</f>
        <v>20000</v>
      </c>
      <c r="F88" s="7" t="s">
        <v>25</v>
      </c>
      <c r="G88" s="10" t="s">
        <v>140</v>
      </c>
    </row>
    <row r="89" spans="1:7" ht="63" x14ac:dyDescent="0.2">
      <c r="A89" s="7">
        <v>84</v>
      </c>
      <c r="B89" s="7" t="s">
        <v>139</v>
      </c>
      <c r="C89" s="8" t="s">
        <v>141</v>
      </c>
      <c r="D89" s="9">
        <f>43000-10000</f>
        <v>33000</v>
      </c>
      <c r="E89" s="9">
        <f>43000-10000</f>
        <v>33000</v>
      </c>
      <c r="F89" s="7" t="s">
        <v>142</v>
      </c>
      <c r="G89" s="10" t="s">
        <v>187</v>
      </c>
    </row>
    <row r="90" spans="1:7" ht="15.75" x14ac:dyDescent="0.2">
      <c r="A90" s="7">
        <v>85</v>
      </c>
      <c r="B90" s="7" t="s">
        <v>139</v>
      </c>
      <c r="C90" s="8" t="s">
        <v>32</v>
      </c>
      <c r="D90" s="9">
        <f>70000</f>
        <v>70000</v>
      </c>
      <c r="E90" s="9">
        <f>70000</f>
        <v>70000</v>
      </c>
      <c r="F90" s="7" t="s">
        <v>18</v>
      </c>
      <c r="G90" s="10" t="s">
        <v>143</v>
      </c>
    </row>
    <row r="91" spans="1:7" ht="47.25" x14ac:dyDescent="0.2">
      <c r="A91" s="7">
        <v>86</v>
      </c>
      <c r="B91" s="7" t="s">
        <v>144</v>
      </c>
      <c r="C91" s="7" t="s">
        <v>145</v>
      </c>
      <c r="D91" s="9">
        <v>5500</v>
      </c>
      <c r="E91" s="9">
        <v>5500</v>
      </c>
      <c r="F91" s="7" t="s">
        <v>18</v>
      </c>
      <c r="G91" s="10" t="s">
        <v>146</v>
      </c>
    </row>
    <row r="92" spans="1:7" ht="63" x14ac:dyDescent="0.2">
      <c r="A92" s="7">
        <v>87</v>
      </c>
      <c r="B92" s="7" t="s">
        <v>144</v>
      </c>
      <c r="C92" s="8" t="s">
        <v>15</v>
      </c>
      <c r="D92" s="9">
        <v>3000</v>
      </c>
      <c r="E92" s="9">
        <f>D92</f>
        <v>3000</v>
      </c>
      <c r="F92" s="7" t="s">
        <v>16</v>
      </c>
      <c r="G92" s="10" t="s">
        <v>188</v>
      </c>
    </row>
    <row r="93" spans="1:7" ht="47.25" x14ac:dyDescent="0.2">
      <c r="A93" s="7">
        <v>88</v>
      </c>
      <c r="B93" s="7" t="s">
        <v>144</v>
      </c>
      <c r="C93" s="7" t="s">
        <v>17</v>
      </c>
      <c r="D93" s="9">
        <v>1500</v>
      </c>
      <c r="E93" s="9">
        <f>1500</f>
        <v>1500</v>
      </c>
      <c r="F93" s="7" t="s">
        <v>18</v>
      </c>
      <c r="G93" s="10" t="s">
        <v>147</v>
      </c>
    </row>
    <row r="94" spans="1:7" ht="47.25" x14ac:dyDescent="0.2">
      <c r="A94" s="7">
        <v>89</v>
      </c>
      <c r="B94" s="7" t="s">
        <v>144</v>
      </c>
      <c r="C94" s="8" t="s">
        <v>21</v>
      </c>
      <c r="D94" s="9">
        <f>3000+5000-3000</f>
        <v>5000</v>
      </c>
      <c r="E94" s="9">
        <f>3000+5000-3000</f>
        <v>5000</v>
      </c>
      <c r="F94" s="7" t="s">
        <v>16</v>
      </c>
      <c r="G94" s="10" t="s">
        <v>148</v>
      </c>
    </row>
    <row r="95" spans="1:7" ht="31.5" x14ac:dyDescent="0.2">
      <c r="A95" s="7">
        <v>90</v>
      </c>
      <c r="B95" s="7" t="s">
        <v>149</v>
      </c>
      <c r="C95" s="8" t="s">
        <v>34</v>
      </c>
      <c r="D95" s="9">
        <f>12000</f>
        <v>12000</v>
      </c>
      <c r="E95" s="9">
        <f>12000</f>
        <v>12000</v>
      </c>
      <c r="F95" s="7" t="s">
        <v>35</v>
      </c>
      <c r="G95" s="15" t="s">
        <v>150</v>
      </c>
    </row>
    <row r="96" spans="1:7" ht="47.25" x14ac:dyDescent="0.2">
      <c r="A96" s="7">
        <v>91</v>
      </c>
      <c r="B96" s="7" t="s">
        <v>149</v>
      </c>
      <c r="C96" s="8" t="s">
        <v>174</v>
      </c>
      <c r="D96" s="9">
        <v>31500</v>
      </c>
      <c r="E96" s="9">
        <v>31500</v>
      </c>
      <c r="F96" s="7" t="s">
        <v>142</v>
      </c>
      <c r="G96" s="7" t="s">
        <v>151</v>
      </c>
    </row>
    <row r="97" spans="1:7" ht="63" x14ac:dyDescent="0.2">
      <c r="A97" s="7">
        <v>92</v>
      </c>
      <c r="B97" s="7" t="s">
        <v>152</v>
      </c>
      <c r="C97" s="7" t="s">
        <v>15</v>
      </c>
      <c r="D97" s="9">
        <v>6000</v>
      </c>
      <c r="E97" s="9">
        <f>D97</f>
        <v>6000</v>
      </c>
      <c r="F97" s="7" t="s">
        <v>16</v>
      </c>
      <c r="G97" s="10" t="s">
        <v>153</v>
      </c>
    </row>
    <row r="98" spans="1:7" ht="47.25" x14ac:dyDescent="0.2">
      <c r="A98" s="7">
        <v>93</v>
      </c>
      <c r="B98" s="7" t="s">
        <v>152</v>
      </c>
      <c r="C98" s="8" t="s">
        <v>29</v>
      </c>
      <c r="D98" s="9">
        <v>2000</v>
      </c>
      <c r="E98" s="9">
        <f>2000</f>
        <v>2000</v>
      </c>
      <c r="F98" s="7" t="s">
        <v>30</v>
      </c>
      <c r="G98" s="10" t="s">
        <v>31</v>
      </c>
    </row>
    <row r="99" spans="1:7" ht="31.5" x14ac:dyDescent="0.2">
      <c r="A99" s="7">
        <v>94</v>
      </c>
      <c r="B99" s="7" t="s">
        <v>152</v>
      </c>
      <c r="C99" s="7" t="s">
        <v>17</v>
      </c>
      <c r="D99" s="9">
        <v>8000</v>
      </c>
      <c r="E99" s="9">
        <f>8000</f>
        <v>8000</v>
      </c>
      <c r="F99" s="7" t="s">
        <v>18</v>
      </c>
      <c r="G99" s="10" t="s">
        <v>154</v>
      </c>
    </row>
    <row r="100" spans="1:7" ht="47.25" x14ac:dyDescent="0.2">
      <c r="A100" s="7">
        <v>95</v>
      </c>
      <c r="B100" s="7" t="s">
        <v>152</v>
      </c>
      <c r="C100" s="8" t="s">
        <v>155</v>
      </c>
      <c r="D100" s="9">
        <v>30000</v>
      </c>
      <c r="E100" s="9">
        <v>30000</v>
      </c>
      <c r="F100" s="7" t="s">
        <v>18</v>
      </c>
      <c r="G100" s="10" t="s">
        <v>189</v>
      </c>
    </row>
    <row r="101" spans="1:7" ht="47.25" x14ac:dyDescent="0.2">
      <c r="A101" s="7">
        <v>96</v>
      </c>
      <c r="B101" s="7" t="s">
        <v>152</v>
      </c>
      <c r="C101" s="8" t="s">
        <v>21</v>
      </c>
      <c r="D101" s="9">
        <v>4000</v>
      </c>
      <c r="E101" s="9">
        <v>4000</v>
      </c>
      <c r="F101" s="7" t="s">
        <v>16</v>
      </c>
      <c r="G101" s="10" t="s">
        <v>156</v>
      </c>
    </row>
    <row r="102" spans="1:7" ht="47.25" x14ac:dyDescent="0.2">
      <c r="A102" s="7">
        <v>97</v>
      </c>
      <c r="B102" s="7" t="s">
        <v>152</v>
      </c>
      <c r="C102" s="8" t="s">
        <v>157</v>
      </c>
      <c r="D102" s="9">
        <v>5000</v>
      </c>
      <c r="E102" s="9">
        <v>5000</v>
      </c>
      <c r="F102" s="7" t="s">
        <v>30</v>
      </c>
      <c r="G102" s="10" t="s">
        <v>158</v>
      </c>
    </row>
    <row r="103" spans="1:7" ht="31.5" x14ac:dyDescent="0.2">
      <c r="A103" s="7">
        <v>98</v>
      </c>
      <c r="B103" s="7" t="s">
        <v>159</v>
      </c>
      <c r="C103" s="7" t="s">
        <v>15</v>
      </c>
      <c r="D103" s="9">
        <f>2000</f>
        <v>2000</v>
      </c>
      <c r="E103" s="9">
        <f>2000</f>
        <v>2000</v>
      </c>
      <c r="F103" s="7" t="s">
        <v>16</v>
      </c>
      <c r="G103" s="10" t="s">
        <v>160</v>
      </c>
    </row>
    <row r="104" spans="1:7" ht="47.25" x14ac:dyDescent="0.2">
      <c r="A104" s="7">
        <v>99</v>
      </c>
      <c r="B104" s="7" t="s">
        <v>161</v>
      </c>
      <c r="C104" s="8" t="s">
        <v>162</v>
      </c>
      <c r="D104" s="9">
        <v>49000</v>
      </c>
      <c r="E104" s="9">
        <v>49000</v>
      </c>
      <c r="F104" s="7" t="s">
        <v>25</v>
      </c>
      <c r="G104" s="10" t="s">
        <v>163</v>
      </c>
    </row>
    <row r="105" spans="1:7" ht="47.25" x14ac:dyDescent="0.2">
      <c r="A105" s="7">
        <v>100</v>
      </c>
      <c r="B105" s="7" t="s">
        <v>161</v>
      </c>
      <c r="C105" s="7" t="s">
        <v>124</v>
      </c>
      <c r="D105" s="9">
        <v>25000</v>
      </c>
      <c r="E105" s="9">
        <v>25000</v>
      </c>
      <c r="F105" s="7" t="s">
        <v>25</v>
      </c>
      <c r="G105" s="10" t="s">
        <v>164</v>
      </c>
    </row>
    <row r="106" spans="1:7" ht="47.25" x14ac:dyDescent="0.2">
      <c r="A106" s="7">
        <v>101</v>
      </c>
      <c r="B106" s="7" t="s">
        <v>161</v>
      </c>
      <c r="C106" s="8" t="s">
        <v>27</v>
      </c>
      <c r="D106" s="9">
        <v>30000</v>
      </c>
      <c r="E106" s="9">
        <v>30000</v>
      </c>
      <c r="F106" s="7" t="s">
        <v>25</v>
      </c>
      <c r="G106" s="10" t="s">
        <v>165</v>
      </c>
    </row>
    <row r="107" spans="1:7" ht="31.5" x14ac:dyDescent="0.2">
      <c r="A107" s="7">
        <v>102</v>
      </c>
      <c r="B107" s="7" t="s">
        <v>161</v>
      </c>
      <c r="C107" s="8" t="s">
        <v>15</v>
      </c>
      <c r="D107" s="9">
        <v>3000</v>
      </c>
      <c r="E107" s="9">
        <f>D107</f>
        <v>3000</v>
      </c>
      <c r="F107" s="7" t="s">
        <v>16</v>
      </c>
      <c r="G107" s="10" t="s">
        <v>166</v>
      </c>
    </row>
    <row r="108" spans="1:7" ht="47.25" x14ac:dyDescent="0.2">
      <c r="A108" s="7">
        <v>103</v>
      </c>
      <c r="B108" s="7" t="s">
        <v>161</v>
      </c>
      <c r="C108" s="8" t="s">
        <v>29</v>
      </c>
      <c r="D108" s="9">
        <v>2000</v>
      </c>
      <c r="E108" s="9">
        <f>D108</f>
        <v>2000</v>
      </c>
      <c r="F108" s="7" t="s">
        <v>30</v>
      </c>
      <c r="G108" s="10" t="s">
        <v>31</v>
      </c>
    </row>
    <row r="109" spans="1:7" ht="31.5" x14ac:dyDescent="0.2">
      <c r="A109" s="7">
        <v>104</v>
      </c>
      <c r="B109" s="7" t="s">
        <v>161</v>
      </c>
      <c r="C109" s="8" t="s">
        <v>52</v>
      </c>
      <c r="D109" s="9">
        <f>10000</f>
        <v>10000</v>
      </c>
      <c r="E109" s="9">
        <f>10000</f>
        <v>10000</v>
      </c>
      <c r="F109" s="7" t="s">
        <v>18</v>
      </c>
      <c r="G109" s="10" t="s">
        <v>167</v>
      </c>
    </row>
    <row r="110" spans="1:7" ht="15.75" x14ac:dyDescent="0.2">
      <c r="A110" s="7"/>
      <c r="B110" s="4" t="s">
        <v>168</v>
      </c>
      <c r="C110" s="4"/>
      <c r="D110" s="16">
        <f>SUM(D6:D109)</f>
        <v>1276914</v>
      </c>
      <c r="E110" s="16">
        <f>SUM(E6:E109)</f>
        <v>1276914</v>
      </c>
      <c r="F110" s="4"/>
      <c r="G110" s="17"/>
    </row>
    <row r="111" spans="1:7" ht="18.75" x14ac:dyDescent="0.25">
      <c r="A111" s="18"/>
      <c r="B111" s="19"/>
      <c r="C111" s="14"/>
      <c r="D111" s="20"/>
      <c r="E111" s="21"/>
      <c r="F111" s="19"/>
      <c r="G111" s="22"/>
    </row>
    <row r="112" spans="1:7" ht="18.75" customHeight="1" x14ac:dyDescent="0.2">
      <c r="A112" s="56" t="s">
        <v>169</v>
      </c>
      <c r="B112" s="56"/>
      <c r="C112" s="56"/>
      <c r="D112" s="56"/>
      <c r="E112" s="56"/>
      <c r="F112" s="57" t="s">
        <v>190</v>
      </c>
      <c r="G112" s="57"/>
    </row>
    <row r="113" spans="1:251" ht="18.75" customHeight="1" x14ac:dyDescent="0.2">
      <c r="A113" s="23"/>
      <c r="B113" s="23"/>
      <c r="C113" s="23"/>
      <c r="D113" s="23"/>
      <c r="E113" s="23"/>
      <c r="F113" s="24"/>
      <c r="G113" s="24"/>
    </row>
    <row r="114" spans="1:251" ht="18.75" customHeight="1" x14ac:dyDescent="0.2">
      <c r="A114" s="23"/>
      <c r="B114" s="25"/>
      <c r="C114" s="25"/>
      <c r="D114" s="25"/>
      <c r="E114" s="25"/>
      <c r="F114" s="26"/>
      <c r="G114" s="24"/>
    </row>
    <row r="115" spans="1:251" ht="20.25" x14ac:dyDescent="0.25">
      <c r="A115" s="27"/>
      <c r="B115" s="28"/>
      <c r="C115" s="29"/>
      <c r="D115" s="29"/>
      <c r="E115" s="30"/>
      <c r="F115" s="31"/>
      <c r="G115" s="32"/>
    </row>
    <row r="116" spans="1:251" ht="20.25" x14ac:dyDescent="0.25">
      <c r="A116" s="27"/>
      <c r="B116" s="33"/>
      <c r="C116" s="29"/>
      <c r="D116" s="29"/>
      <c r="E116" s="30"/>
      <c r="F116" s="31"/>
      <c r="G116" s="32"/>
    </row>
    <row r="117" spans="1:251" ht="20.25" x14ac:dyDescent="0.3">
      <c r="A117" s="34"/>
      <c r="B117" s="35"/>
      <c r="C117" s="36"/>
      <c r="D117" s="36"/>
      <c r="E117" s="37"/>
      <c r="F117" s="38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  <c r="AX117" s="34"/>
      <c r="AY117" s="34"/>
      <c r="AZ117" s="34"/>
      <c r="BA117" s="34"/>
      <c r="BB117" s="34"/>
      <c r="BC117" s="34"/>
      <c r="BD117" s="34"/>
      <c r="BE117" s="34"/>
      <c r="BF117" s="34"/>
      <c r="BG117" s="34"/>
      <c r="BH117" s="34"/>
      <c r="BI117" s="34"/>
      <c r="BJ117" s="34"/>
      <c r="BK117" s="34"/>
      <c r="BL117" s="34"/>
      <c r="BM117" s="34"/>
      <c r="BN117" s="34"/>
      <c r="BO117" s="34"/>
      <c r="BP117" s="34"/>
      <c r="BQ117" s="34"/>
      <c r="BR117" s="34"/>
      <c r="BS117" s="34"/>
      <c r="BT117" s="34"/>
      <c r="BU117" s="34"/>
      <c r="BV117" s="34"/>
      <c r="BW117" s="34"/>
      <c r="BX117" s="34"/>
      <c r="BY117" s="34"/>
      <c r="BZ117" s="34"/>
      <c r="CA117" s="34"/>
      <c r="CB117" s="34"/>
      <c r="CC117" s="34"/>
      <c r="CD117" s="34"/>
      <c r="CE117" s="34"/>
      <c r="CF117" s="34"/>
      <c r="CG117" s="34"/>
      <c r="CH117" s="34"/>
      <c r="CI117" s="34"/>
      <c r="CJ117" s="34"/>
      <c r="CK117" s="34"/>
      <c r="CL117" s="34"/>
      <c r="CM117" s="34"/>
      <c r="CN117" s="34"/>
      <c r="CO117" s="34"/>
      <c r="CP117" s="34"/>
      <c r="CQ117" s="34"/>
      <c r="CR117" s="34"/>
      <c r="CS117" s="34"/>
      <c r="CT117" s="34"/>
      <c r="CU117" s="34"/>
      <c r="CV117" s="34"/>
      <c r="CW117" s="34"/>
      <c r="CX117" s="34"/>
      <c r="CY117" s="34"/>
      <c r="CZ117" s="34"/>
      <c r="DA117" s="34"/>
      <c r="DB117" s="34"/>
      <c r="DC117" s="34"/>
      <c r="DD117" s="34"/>
      <c r="DE117" s="34"/>
      <c r="DF117" s="34"/>
      <c r="DG117" s="34"/>
      <c r="DH117" s="34"/>
      <c r="DI117" s="34"/>
      <c r="DJ117" s="34"/>
      <c r="DK117" s="34"/>
      <c r="DL117" s="34"/>
      <c r="DM117" s="34"/>
      <c r="DN117" s="34"/>
      <c r="DO117" s="34"/>
      <c r="DP117" s="34"/>
      <c r="DQ117" s="34"/>
      <c r="DR117" s="34"/>
      <c r="DS117" s="34"/>
      <c r="DT117" s="34"/>
      <c r="DU117" s="34"/>
      <c r="DV117" s="34"/>
      <c r="DW117" s="34"/>
      <c r="DX117" s="34"/>
      <c r="DY117" s="34"/>
      <c r="DZ117" s="34"/>
      <c r="EA117" s="34"/>
      <c r="EB117" s="34"/>
      <c r="EC117" s="34"/>
      <c r="ED117" s="34"/>
      <c r="EE117" s="34"/>
      <c r="EF117" s="34"/>
      <c r="EG117" s="34"/>
      <c r="EH117" s="34"/>
      <c r="EI117" s="34"/>
      <c r="EJ117" s="34"/>
      <c r="EK117" s="34"/>
      <c r="EL117" s="34"/>
      <c r="EM117" s="34"/>
      <c r="EN117" s="34"/>
      <c r="EO117" s="34"/>
      <c r="EP117" s="34"/>
      <c r="EQ117" s="34"/>
      <c r="ER117" s="34"/>
      <c r="ES117" s="34"/>
      <c r="ET117" s="34"/>
      <c r="EU117" s="34"/>
      <c r="EV117" s="34"/>
      <c r="EW117" s="34"/>
      <c r="EX117" s="34"/>
      <c r="EY117" s="34"/>
      <c r="EZ117" s="34"/>
      <c r="FA117" s="34"/>
      <c r="FB117" s="34"/>
      <c r="FC117" s="34"/>
      <c r="FD117" s="34"/>
      <c r="FE117" s="34"/>
      <c r="FF117" s="34"/>
      <c r="FG117" s="34"/>
      <c r="FH117" s="34"/>
      <c r="FI117" s="34"/>
      <c r="FJ117" s="34"/>
      <c r="FK117" s="34"/>
      <c r="FL117" s="34"/>
      <c r="FM117" s="34"/>
      <c r="FN117" s="34"/>
      <c r="FO117" s="34"/>
      <c r="FP117" s="34"/>
      <c r="FQ117" s="34"/>
      <c r="FR117" s="34"/>
      <c r="FS117" s="34"/>
      <c r="FT117" s="34"/>
      <c r="FU117" s="34"/>
      <c r="FV117" s="34"/>
      <c r="FW117" s="34"/>
      <c r="FX117" s="34"/>
      <c r="FY117" s="34"/>
      <c r="FZ117" s="34"/>
      <c r="GA117" s="34"/>
      <c r="GB117" s="34"/>
      <c r="GC117" s="34"/>
      <c r="GD117" s="34"/>
      <c r="GE117" s="34"/>
      <c r="GF117" s="34"/>
      <c r="GG117" s="34"/>
      <c r="GH117" s="34"/>
      <c r="GI117" s="34"/>
      <c r="GJ117" s="34"/>
      <c r="GK117" s="34"/>
      <c r="GL117" s="34"/>
      <c r="GM117" s="34"/>
      <c r="GN117" s="34"/>
      <c r="GO117" s="34"/>
      <c r="GP117" s="34"/>
      <c r="GQ117" s="34"/>
      <c r="GR117" s="34"/>
      <c r="GS117" s="34"/>
      <c r="GT117" s="34"/>
      <c r="GU117" s="34"/>
      <c r="GV117" s="34"/>
      <c r="GW117" s="34"/>
      <c r="GX117" s="34"/>
      <c r="GY117" s="34"/>
      <c r="GZ117" s="34"/>
      <c r="HA117" s="34"/>
      <c r="HB117" s="34"/>
      <c r="HC117" s="34"/>
      <c r="HD117" s="34"/>
      <c r="HE117" s="34"/>
      <c r="HF117" s="34"/>
      <c r="HG117" s="34"/>
      <c r="HH117" s="34"/>
      <c r="HI117" s="34"/>
      <c r="HJ117" s="34"/>
      <c r="HK117" s="34"/>
      <c r="HL117" s="34"/>
      <c r="HM117" s="34"/>
      <c r="HN117" s="34"/>
      <c r="HO117" s="34"/>
      <c r="HP117" s="34"/>
      <c r="HQ117" s="34"/>
      <c r="HR117" s="34"/>
      <c r="HS117" s="34"/>
      <c r="HT117" s="34"/>
      <c r="HU117" s="34"/>
      <c r="HV117" s="34"/>
      <c r="HW117" s="34"/>
      <c r="HX117" s="34"/>
      <c r="HY117" s="34"/>
      <c r="HZ117" s="34"/>
      <c r="IA117" s="34"/>
      <c r="IB117" s="34"/>
      <c r="IC117" s="34"/>
      <c r="ID117" s="34"/>
      <c r="IE117" s="34"/>
      <c r="IF117" s="34"/>
      <c r="IG117" s="34"/>
      <c r="IH117" s="34"/>
      <c r="II117" s="34"/>
      <c r="IJ117" s="34"/>
      <c r="IK117" s="34"/>
      <c r="IL117" s="34"/>
      <c r="IM117" s="34"/>
      <c r="IN117" s="34"/>
      <c r="IO117" s="34"/>
      <c r="IP117" s="34"/>
      <c r="IQ117" s="34"/>
    </row>
    <row r="118" spans="1:251" ht="15.75" x14ac:dyDescent="0.25">
      <c r="A118" s="39"/>
      <c r="B118" s="35"/>
      <c r="C118" s="36"/>
      <c r="D118" s="37"/>
      <c r="E118" s="37"/>
      <c r="F118" s="40"/>
      <c r="G118" s="39"/>
      <c r="H118" s="39"/>
      <c r="I118" s="41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  <c r="AM118" s="39"/>
      <c r="AN118" s="39"/>
      <c r="AO118" s="39"/>
      <c r="AP118" s="39"/>
      <c r="AQ118" s="39"/>
      <c r="AR118" s="39"/>
      <c r="AS118" s="39"/>
      <c r="AT118" s="39"/>
      <c r="AU118" s="39"/>
      <c r="AV118" s="39"/>
      <c r="AW118" s="39"/>
      <c r="AX118" s="39"/>
      <c r="AY118" s="39"/>
      <c r="AZ118" s="39"/>
      <c r="BA118" s="39"/>
      <c r="BB118" s="39"/>
      <c r="BC118" s="39"/>
      <c r="BD118" s="39"/>
      <c r="BE118" s="39"/>
      <c r="BF118" s="39"/>
      <c r="BG118" s="39"/>
      <c r="BH118" s="39"/>
      <c r="BI118" s="39"/>
      <c r="BJ118" s="39"/>
      <c r="BK118" s="39"/>
      <c r="BL118" s="39"/>
      <c r="BM118" s="39"/>
      <c r="BN118" s="39"/>
      <c r="BO118" s="39"/>
      <c r="BP118" s="39"/>
      <c r="BQ118" s="39"/>
      <c r="BR118" s="39"/>
      <c r="BS118" s="39"/>
      <c r="BT118" s="39"/>
      <c r="BU118" s="39"/>
      <c r="BV118" s="39"/>
      <c r="BW118" s="39"/>
      <c r="BX118" s="39"/>
      <c r="BY118" s="39"/>
      <c r="BZ118" s="39"/>
      <c r="CA118" s="39"/>
      <c r="CB118" s="39"/>
      <c r="CC118" s="39"/>
      <c r="CD118" s="39"/>
      <c r="CE118" s="39"/>
      <c r="CF118" s="39"/>
      <c r="CG118" s="39"/>
      <c r="CH118" s="39"/>
      <c r="CI118" s="39"/>
      <c r="CJ118" s="39"/>
      <c r="CK118" s="39"/>
      <c r="CL118" s="39"/>
      <c r="CM118" s="39"/>
      <c r="CN118" s="39"/>
      <c r="CO118" s="39"/>
      <c r="CP118" s="39"/>
      <c r="CQ118" s="39"/>
      <c r="CR118" s="39"/>
      <c r="CS118" s="39"/>
      <c r="CT118" s="39"/>
      <c r="CU118" s="39"/>
      <c r="CV118" s="39"/>
      <c r="CW118" s="39"/>
      <c r="CX118" s="39"/>
      <c r="CY118" s="39"/>
      <c r="CZ118" s="39"/>
      <c r="DA118" s="39"/>
      <c r="DB118" s="39"/>
      <c r="DC118" s="39"/>
      <c r="DD118" s="39"/>
      <c r="DE118" s="39"/>
      <c r="DF118" s="39"/>
      <c r="DG118" s="39"/>
      <c r="DH118" s="39"/>
      <c r="DI118" s="39"/>
      <c r="DJ118" s="39"/>
      <c r="DK118" s="39"/>
      <c r="DL118" s="39"/>
      <c r="DM118" s="39"/>
      <c r="DN118" s="39"/>
      <c r="DO118" s="39"/>
      <c r="DP118" s="39"/>
      <c r="DQ118" s="39"/>
      <c r="DR118" s="39"/>
      <c r="DS118" s="39"/>
      <c r="DT118" s="39"/>
      <c r="DU118" s="39"/>
      <c r="DV118" s="39"/>
      <c r="DW118" s="39"/>
      <c r="DX118" s="39"/>
      <c r="DY118" s="39"/>
      <c r="DZ118" s="39"/>
      <c r="EA118" s="39"/>
      <c r="EB118" s="39"/>
      <c r="EC118" s="39"/>
      <c r="ED118" s="39"/>
      <c r="EE118" s="39"/>
      <c r="EF118" s="39"/>
      <c r="EG118" s="39"/>
      <c r="EH118" s="39"/>
      <c r="EI118" s="39"/>
      <c r="EJ118" s="39"/>
      <c r="EK118" s="39"/>
      <c r="EL118" s="39"/>
      <c r="EM118" s="39"/>
      <c r="EN118" s="39"/>
      <c r="EO118" s="39"/>
      <c r="EP118" s="39"/>
      <c r="EQ118" s="39"/>
      <c r="ER118" s="39"/>
      <c r="ES118" s="39"/>
      <c r="ET118" s="39"/>
      <c r="EU118" s="39"/>
      <c r="EV118" s="39"/>
      <c r="EW118" s="39"/>
      <c r="EX118" s="39"/>
      <c r="EY118" s="39"/>
      <c r="EZ118" s="39"/>
      <c r="FA118" s="39"/>
      <c r="FB118" s="39"/>
      <c r="FC118" s="39"/>
      <c r="FD118" s="39"/>
      <c r="FE118" s="39"/>
      <c r="FF118" s="39"/>
      <c r="FG118" s="39"/>
      <c r="FH118" s="39"/>
      <c r="FI118" s="39"/>
      <c r="FJ118" s="39"/>
      <c r="FK118" s="39"/>
      <c r="FL118" s="39"/>
      <c r="FM118" s="39"/>
      <c r="FN118" s="39"/>
      <c r="FO118" s="39"/>
      <c r="FP118" s="39"/>
      <c r="FQ118" s="39"/>
      <c r="FR118" s="39"/>
      <c r="FS118" s="39"/>
      <c r="FT118" s="39"/>
      <c r="FU118" s="39"/>
      <c r="FV118" s="39"/>
      <c r="FW118" s="39"/>
      <c r="FX118" s="39"/>
      <c r="FY118" s="39"/>
      <c r="FZ118" s="39"/>
      <c r="GA118" s="39"/>
      <c r="GB118" s="39"/>
      <c r="GC118" s="39"/>
      <c r="GD118" s="39"/>
      <c r="GE118" s="39"/>
      <c r="GF118" s="39"/>
      <c r="GG118" s="39"/>
      <c r="GH118" s="39"/>
      <c r="GI118" s="39"/>
      <c r="GJ118" s="39"/>
      <c r="GK118" s="39"/>
      <c r="GL118" s="39"/>
      <c r="GM118" s="39"/>
      <c r="GN118" s="39"/>
      <c r="GO118" s="39"/>
      <c r="GP118" s="39"/>
      <c r="GQ118" s="39"/>
      <c r="GR118" s="39"/>
      <c r="GS118" s="39"/>
      <c r="GT118" s="39"/>
      <c r="GU118" s="39"/>
      <c r="GV118" s="39"/>
      <c r="GW118" s="39"/>
      <c r="GX118" s="39"/>
      <c r="GY118" s="39"/>
      <c r="GZ118" s="39"/>
      <c r="HA118" s="39"/>
      <c r="HB118" s="39"/>
      <c r="HC118" s="39"/>
      <c r="HD118" s="39"/>
      <c r="HE118" s="39"/>
      <c r="HF118" s="39"/>
      <c r="HG118" s="39"/>
      <c r="HH118" s="39"/>
      <c r="HI118" s="39"/>
      <c r="HJ118" s="39"/>
      <c r="HK118" s="39"/>
      <c r="HL118" s="39"/>
      <c r="HM118" s="39"/>
      <c r="HN118" s="39"/>
      <c r="HO118" s="39"/>
      <c r="HP118" s="39"/>
      <c r="HQ118" s="39"/>
      <c r="HR118" s="39"/>
      <c r="HS118" s="39"/>
      <c r="HT118" s="39"/>
      <c r="HU118" s="39"/>
      <c r="HV118" s="39"/>
      <c r="HW118" s="39"/>
      <c r="HX118" s="39"/>
      <c r="HY118" s="39"/>
      <c r="HZ118" s="39"/>
      <c r="IA118" s="39"/>
      <c r="IB118" s="39"/>
      <c r="IC118" s="39"/>
      <c r="ID118" s="39"/>
      <c r="IE118" s="39"/>
      <c r="IF118" s="39"/>
      <c r="IG118" s="39"/>
      <c r="IH118" s="39"/>
      <c r="II118" s="39"/>
      <c r="IJ118" s="39"/>
      <c r="IK118" s="39"/>
      <c r="IL118" s="39"/>
      <c r="IM118" s="39"/>
      <c r="IN118" s="39"/>
      <c r="IO118" s="39"/>
      <c r="IP118" s="39"/>
      <c r="IQ118" s="39"/>
    </row>
    <row r="119" spans="1:251" ht="15.75" x14ac:dyDescent="0.25">
      <c r="A119" s="39"/>
      <c r="B119" s="35"/>
      <c r="C119" s="42"/>
      <c r="D119" s="37"/>
      <c r="E119" s="37"/>
      <c r="F119" s="40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  <c r="AM119" s="39"/>
      <c r="AN119" s="39"/>
      <c r="AO119" s="39"/>
      <c r="AP119" s="39"/>
      <c r="AQ119" s="39"/>
      <c r="AR119" s="39"/>
      <c r="AS119" s="39"/>
      <c r="AT119" s="39"/>
      <c r="AU119" s="39"/>
      <c r="AV119" s="39"/>
      <c r="AW119" s="39"/>
      <c r="AX119" s="39"/>
      <c r="AY119" s="39"/>
      <c r="AZ119" s="39"/>
      <c r="BA119" s="39"/>
      <c r="BB119" s="39"/>
      <c r="BC119" s="39"/>
      <c r="BD119" s="39"/>
      <c r="BE119" s="39"/>
      <c r="BF119" s="39"/>
      <c r="BG119" s="39"/>
      <c r="BH119" s="39"/>
      <c r="BI119" s="39"/>
      <c r="BJ119" s="39"/>
      <c r="BK119" s="39"/>
      <c r="BL119" s="39"/>
      <c r="BM119" s="39"/>
      <c r="BN119" s="39"/>
      <c r="BO119" s="39"/>
      <c r="BP119" s="39"/>
      <c r="BQ119" s="39"/>
      <c r="BR119" s="39"/>
      <c r="BS119" s="39"/>
      <c r="BT119" s="39"/>
      <c r="BU119" s="39"/>
      <c r="BV119" s="39"/>
      <c r="BW119" s="39"/>
      <c r="BX119" s="39"/>
      <c r="BY119" s="39"/>
      <c r="BZ119" s="39"/>
      <c r="CA119" s="39"/>
      <c r="CB119" s="39"/>
      <c r="CC119" s="39"/>
      <c r="CD119" s="39"/>
      <c r="CE119" s="39"/>
      <c r="CF119" s="39"/>
      <c r="CG119" s="39"/>
      <c r="CH119" s="39"/>
      <c r="CI119" s="39"/>
      <c r="CJ119" s="39"/>
      <c r="CK119" s="39"/>
      <c r="CL119" s="39"/>
      <c r="CM119" s="39"/>
      <c r="CN119" s="39"/>
      <c r="CO119" s="39"/>
      <c r="CP119" s="39"/>
      <c r="CQ119" s="39"/>
      <c r="CR119" s="39"/>
      <c r="CS119" s="39"/>
      <c r="CT119" s="39"/>
      <c r="CU119" s="39"/>
      <c r="CV119" s="39"/>
      <c r="CW119" s="39"/>
      <c r="CX119" s="39"/>
      <c r="CY119" s="39"/>
      <c r="CZ119" s="39"/>
      <c r="DA119" s="39"/>
      <c r="DB119" s="39"/>
      <c r="DC119" s="39"/>
      <c r="DD119" s="39"/>
      <c r="DE119" s="39"/>
      <c r="DF119" s="39"/>
      <c r="DG119" s="39"/>
      <c r="DH119" s="39"/>
      <c r="DI119" s="39"/>
      <c r="DJ119" s="39"/>
      <c r="DK119" s="39"/>
      <c r="DL119" s="39"/>
      <c r="DM119" s="39"/>
      <c r="DN119" s="39"/>
      <c r="DO119" s="39"/>
      <c r="DP119" s="39"/>
      <c r="DQ119" s="39"/>
      <c r="DR119" s="39"/>
      <c r="DS119" s="39"/>
      <c r="DT119" s="39"/>
      <c r="DU119" s="39"/>
      <c r="DV119" s="39"/>
      <c r="DW119" s="39"/>
      <c r="DX119" s="39"/>
      <c r="DY119" s="39"/>
      <c r="DZ119" s="39"/>
      <c r="EA119" s="39"/>
      <c r="EB119" s="39"/>
      <c r="EC119" s="39"/>
      <c r="ED119" s="39"/>
      <c r="EE119" s="39"/>
      <c r="EF119" s="39"/>
      <c r="EG119" s="39"/>
      <c r="EH119" s="39"/>
      <c r="EI119" s="39"/>
      <c r="EJ119" s="39"/>
      <c r="EK119" s="39"/>
      <c r="EL119" s="39"/>
      <c r="EM119" s="39"/>
      <c r="EN119" s="39"/>
      <c r="EO119" s="39"/>
      <c r="EP119" s="39"/>
      <c r="EQ119" s="39"/>
      <c r="ER119" s="39"/>
      <c r="ES119" s="39"/>
      <c r="ET119" s="39"/>
      <c r="EU119" s="39"/>
      <c r="EV119" s="39"/>
      <c r="EW119" s="39"/>
      <c r="EX119" s="39"/>
      <c r="EY119" s="39"/>
      <c r="EZ119" s="39"/>
      <c r="FA119" s="39"/>
      <c r="FB119" s="39"/>
      <c r="FC119" s="39"/>
      <c r="FD119" s="39"/>
      <c r="FE119" s="39"/>
      <c r="FF119" s="39"/>
      <c r="FG119" s="39"/>
      <c r="FH119" s="39"/>
      <c r="FI119" s="39"/>
      <c r="FJ119" s="39"/>
      <c r="FK119" s="39"/>
      <c r="FL119" s="39"/>
      <c r="FM119" s="39"/>
      <c r="FN119" s="39"/>
      <c r="FO119" s="39"/>
      <c r="FP119" s="39"/>
      <c r="FQ119" s="39"/>
      <c r="FR119" s="39"/>
      <c r="FS119" s="39"/>
      <c r="FT119" s="39"/>
      <c r="FU119" s="39"/>
      <c r="FV119" s="39"/>
      <c r="FW119" s="39"/>
      <c r="FX119" s="39"/>
      <c r="FY119" s="39"/>
      <c r="FZ119" s="39"/>
      <c r="GA119" s="39"/>
      <c r="GB119" s="39"/>
      <c r="GC119" s="39"/>
      <c r="GD119" s="39"/>
      <c r="GE119" s="39"/>
      <c r="GF119" s="39"/>
      <c r="GG119" s="39"/>
      <c r="GH119" s="39"/>
      <c r="GI119" s="39"/>
      <c r="GJ119" s="39"/>
      <c r="GK119" s="39"/>
      <c r="GL119" s="39"/>
      <c r="GM119" s="39"/>
      <c r="GN119" s="39"/>
      <c r="GO119" s="39"/>
      <c r="GP119" s="39"/>
      <c r="GQ119" s="39"/>
      <c r="GR119" s="39"/>
      <c r="GS119" s="39"/>
      <c r="GT119" s="39"/>
      <c r="GU119" s="39"/>
      <c r="GV119" s="39"/>
      <c r="GW119" s="39"/>
      <c r="GX119" s="39"/>
      <c r="GY119" s="39"/>
      <c r="GZ119" s="39"/>
      <c r="HA119" s="39"/>
      <c r="HB119" s="39"/>
      <c r="HC119" s="39"/>
      <c r="HD119" s="39"/>
      <c r="HE119" s="39"/>
      <c r="HF119" s="39"/>
      <c r="HG119" s="39"/>
      <c r="HH119" s="39"/>
      <c r="HI119" s="39"/>
      <c r="HJ119" s="39"/>
      <c r="HK119" s="39"/>
      <c r="HL119" s="39"/>
      <c r="HM119" s="39"/>
      <c r="HN119" s="39"/>
      <c r="HO119" s="39"/>
      <c r="HP119" s="39"/>
      <c r="HQ119" s="39"/>
      <c r="HR119" s="39"/>
      <c r="HS119" s="39"/>
      <c r="HT119" s="39"/>
      <c r="HU119" s="39"/>
      <c r="HV119" s="39"/>
      <c r="HW119" s="39"/>
      <c r="HX119" s="39"/>
      <c r="HY119" s="39"/>
      <c r="HZ119" s="39"/>
      <c r="IA119" s="39"/>
      <c r="IB119" s="39"/>
      <c r="IC119" s="39"/>
      <c r="ID119" s="39"/>
      <c r="IE119" s="39"/>
      <c r="IF119" s="39"/>
      <c r="IG119" s="39"/>
      <c r="IH119" s="39"/>
      <c r="II119" s="39"/>
      <c r="IJ119" s="39"/>
      <c r="IK119" s="39"/>
      <c r="IL119" s="39"/>
      <c r="IM119" s="39"/>
      <c r="IN119" s="39"/>
      <c r="IO119" s="39"/>
      <c r="IP119" s="39"/>
      <c r="IQ119" s="39"/>
    </row>
    <row r="120" spans="1:251" ht="15.75" x14ac:dyDescent="0.25">
      <c r="A120" s="39"/>
      <c r="B120" s="35"/>
      <c r="C120" s="37"/>
      <c r="D120" s="37"/>
      <c r="E120" s="37"/>
      <c r="F120" s="40"/>
      <c r="G120" s="39"/>
      <c r="H120" s="39"/>
      <c r="I120" s="41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  <c r="AM120" s="39"/>
      <c r="AN120" s="39"/>
      <c r="AO120" s="39"/>
      <c r="AP120" s="39"/>
      <c r="AQ120" s="39"/>
      <c r="AR120" s="39"/>
      <c r="AS120" s="39"/>
      <c r="AT120" s="39"/>
      <c r="AU120" s="39"/>
      <c r="AV120" s="39"/>
      <c r="AW120" s="39"/>
      <c r="AX120" s="39"/>
      <c r="AY120" s="39"/>
      <c r="AZ120" s="39"/>
      <c r="BA120" s="39"/>
      <c r="BB120" s="39"/>
      <c r="BC120" s="39"/>
      <c r="BD120" s="39"/>
      <c r="BE120" s="39"/>
      <c r="BF120" s="39"/>
      <c r="BG120" s="39"/>
      <c r="BH120" s="39"/>
      <c r="BI120" s="39"/>
      <c r="BJ120" s="39"/>
      <c r="BK120" s="39"/>
      <c r="BL120" s="39"/>
      <c r="BM120" s="39"/>
      <c r="BN120" s="39"/>
      <c r="BO120" s="39"/>
      <c r="BP120" s="39"/>
      <c r="BQ120" s="39"/>
      <c r="BR120" s="39"/>
      <c r="BS120" s="39"/>
      <c r="BT120" s="39"/>
      <c r="BU120" s="39"/>
      <c r="BV120" s="39"/>
      <c r="BW120" s="39"/>
      <c r="BX120" s="39"/>
      <c r="BY120" s="39"/>
      <c r="BZ120" s="39"/>
      <c r="CA120" s="39"/>
      <c r="CB120" s="39"/>
      <c r="CC120" s="39"/>
      <c r="CD120" s="39"/>
      <c r="CE120" s="39"/>
      <c r="CF120" s="39"/>
      <c r="CG120" s="39"/>
      <c r="CH120" s="39"/>
      <c r="CI120" s="39"/>
      <c r="CJ120" s="39"/>
      <c r="CK120" s="39"/>
      <c r="CL120" s="39"/>
      <c r="CM120" s="39"/>
      <c r="CN120" s="39"/>
      <c r="CO120" s="39"/>
      <c r="CP120" s="39"/>
      <c r="CQ120" s="39"/>
      <c r="CR120" s="39"/>
      <c r="CS120" s="39"/>
      <c r="CT120" s="39"/>
      <c r="CU120" s="39"/>
      <c r="CV120" s="39"/>
      <c r="CW120" s="39"/>
      <c r="CX120" s="39"/>
      <c r="CY120" s="39"/>
      <c r="CZ120" s="39"/>
      <c r="DA120" s="39"/>
      <c r="DB120" s="39"/>
      <c r="DC120" s="39"/>
      <c r="DD120" s="39"/>
      <c r="DE120" s="39"/>
      <c r="DF120" s="39"/>
      <c r="DG120" s="39"/>
      <c r="DH120" s="39"/>
      <c r="DI120" s="39"/>
      <c r="DJ120" s="39"/>
      <c r="DK120" s="39"/>
      <c r="DL120" s="39"/>
      <c r="DM120" s="39"/>
      <c r="DN120" s="39"/>
      <c r="DO120" s="39"/>
      <c r="DP120" s="39"/>
      <c r="DQ120" s="39"/>
      <c r="DR120" s="39"/>
      <c r="DS120" s="39"/>
      <c r="DT120" s="39"/>
      <c r="DU120" s="39"/>
      <c r="DV120" s="39"/>
      <c r="DW120" s="39"/>
      <c r="DX120" s="39"/>
      <c r="DY120" s="39"/>
      <c r="DZ120" s="39"/>
      <c r="EA120" s="39"/>
      <c r="EB120" s="39"/>
      <c r="EC120" s="39"/>
      <c r="ED120" s="39"/>
      <c r="EE120" s="39"/>
      <c r="EF120" s="39"/>
      <c r="EG120" s="39"/>
      <c r="EH120" s="39"/>
      <c r="EI120" s="39"/>
      <c r="EJ120" s="39"/>
      <c r="EK120" s="39"/>
      <c r="EL120" s="39"/>
      <c r="EM120" s="39"/>
      <c r="EN120" s="39"/>
      <c r="EO120" s="39"/>
      <c r="EP120" s="39"/>
      <c r="EQ120" s="39"/>
      <c r="ER120" s="39"/>
      <c r="ES120" s="39"/>
      <c r="ET120" s="39"/>
      <c r="EU120" s="39"/>
      <c r="EV120" s="39"/>
      <c r="EW120" s="39"/>
      <c r="EX120" s="39"/>
      <c r="EY120" s="39"/>
      <c r="EZ120" s="39"/>
      <c r="FA120" s="39"/>
      <c r="FB120" s="39"/>
      <c r="FC120" s="39"/>
      <c r="FD120" s="39"/>
      <c r="FE120" s="39"/>
      <c r="FF120" s="39"/>
      <c r="FG120" s="39"/>
      <c r="FH120" s="39"/>
      <c r="FI120" s="39"/>
      <c r="FJ120" s="39"/>
      <c r="FK120" s="39"/>
      <c r="FL120" s="39"/>
      <c r="FM120" s="39"/>
      <c r="FN120" s="39"/>
      <c r="FO120" s="39"/>
      <c r="FP120" s="39"/>
      <c r="FQ120" s="39"/>
      <c r="FR120" s="39"/>
      <c r="FS120" s="39"/>
      <c r="FT120" s="39"/>
      <c r="FU120" s="39"/>
      <c r="FV120" s="39"/>
      <c r="FW120" s="39"/>
      <c r="FX120" s="39"/>
      <c r="FY120" s="39"/>
      <c r="FZ120" s="39"/>
      <c r="GA120" s="39"/>
      <c r="GB120" s="39"/>
      <c r="GC120" s="39"/>
      <c r="GD120" s="39"/>
      <c r="GE120" s="39"/>
      <c r="GF120" s="39"/>
      <c r="GG120" s="39"/>
      <c r="GH120" s="39"/>
      <c r="GI120" s="39"/>
      <c r="GJ120" s="39"/>
      <c r="GK120" s="39"/>
      <c r="GL120" s="39"/>
      <c r="GM120" s="39"/>
      <c r="GN120" s="39"/>
      <c r="GO120" s="39"/>
      <c r="GP120" s="39"/>
      <c r="GQ120" s="39"/>
      <c r="GR120" s="39"/>
      <c r="GS120" s="39"/>
      <c r="GT120" s="39"/>
      <c r="GU120" s="39"/>
      <c r="GV120" s="39"/>
      <c r="GW120" s="39"/>
      <c r="GX120" s="39"/>
      <c r="GY120" s="39"/>
      <c r="GZ120" s="39"/>
      <c r="HA120" s="39"/>
      <c r="HB120" s="39"/>
      <c r="HC120" s="39"/>
      <c r="HD120" s="39"/>
      <c r="HE120" s="39"/>
      <c r="HF120" s="39"/>
      <c r="HG120" s="39"/>
      <c r="HH120" s="39"/>
      <c r="HI120" s="39"/>
      <c r="HJ120" s="39"/>
      <c r="HK120" s="39"/>
      <c r="HL120" s="39"/>
      <c r="HM120" s="39"/>
      <c r="HN120" s="39"/>
      <c r="HO120" s="39"/>
      <c r="HP120" s="39"/>
      <c r="HQ120" s="39"/>
      <c r="HR120" s="39"/>
      <c r="HS120" s="39"/>
      <c r="HT120" s="39"/>
      <c r="HU120" s="39"/>
      <c r="HV120" s="39"/>
      <c r="HW120" s="39"/>
      <c r="HX120" s="39"/>
      <c r="HY120" s="39"/>
      <c r="HZ120" s="39"/>
      <c r="IA120" s="39"/>
      <c r="IB120" s="39"/>
      <c r="IC120" s="39"/>
      <c r="ID120" s="39"/>
      <c r="IE120" s="39"/>
      <c r="IF120" s="39"/>
      <c r="IG120" s="39"/>
      <c r="IH120" s="39"/>
      <c r="II120" s="39"/>
      <c r="IJ120" s="39"/>
      <c r="IK120" s="39"/>
      <c r="IL120" s="39"/>
      <c r="IM120" s="39"/>
      <c r="IN120" s="39"/>
      <c r="IO120" s="39"/>
      <c r="IP120" s="39"/>
      <c r="IQ120" s="39"/>
    </row>
    <row r="121" spans="1:251" ht="15.75" x14ac:dyDescent="0.25">
      <c r="A121" s="39"/>
      <c r="B121" s="43"/>
      <c r="C121" s="36"/>
      <c r="D121" s="37"/>
      <c r="E121" s="37"/>
      <c r="F121" s="40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39"/>
      <c r="AN121" s="39"/>
      <c r="AO121" s="39"/>
      <c r="AP121" s="39"/>
      <c r="AQ121" s="39"/>
      <c r="AR121" s="39"/>
      <c r="AS121" s="39"/>
      <c r="AT121" s="39"/>
      <c r="AU121" s="39"/>
      <c r="AV121" s="39"/>
      <c r="AW121" s="39"/>
      <c r="AX121" s="39"/>
      <c r="AY121" s="39"/>
      <c r="AZ121" s="39"/>
      <c r="BA121" s="39"/>
      <c r="BB121" s="39"/>
      <c r="BC121" s="39"/>
      <c r="BD121" s="39"/>
      <c r="BE121" s="39"/>
      <c r="BF121" s="39"/>
      <c r="BG121" s="39"/>
      <c r="BH121" s="39"/>
      <c r="BI121" s="39"/>
      <c r="BJ121" s="39"/>
      <c r="BK121" s="39"/>
      <c r="BL121" s="39"/>
      <c r="BM121" s="39"/>
      <c r="BN121" s="39"/>
      <c r="BO121" s="39"/>
      <c r="BP121" s="39"/>
      <c r="BQ121" s="39"/>
      <c r="BR121" s="39"/>
      <c r="BS121" s="39"/>
      <c r="BT121" s="39"/>
      <c r="BU121" s="39"/>
      <c r="BV121" s="39"/>
      <c r="BW121" s="39"/>
      <c r="BX121" s="39"/>
      <c r="BY121" s="39"/>
      <c r="BZ121" s="39"/>
      <c r="CA121" s="39"/>
      <c r="CB121" s="39"/>
      <c r="CC121" s="39"/>
      <c r="CD121" s="39"/>
      <c r="CE121" s="39"/>
      <c r="CF121" s="39"/>
      <c r="CG121" s="39"/>
      <c r="CH121" s="39"/>
      <c r="CI121" s="39"/>
      <c r="CJ121" s="39"/>
      <c r="CK121" s="39"/>
      <c r="CL121" s="39"/>
      <c r="CM121" s="39"/>
      <c r="CN121" s="39"/>
      <c r="CO121" s="39"/>
      <c r="CP121" s="39"/>
      <c r="CQ121" s="39"/>
      <c r="CR121" s="39"/>
      <c r="CS121" s="39"/>
      <c r="CT121" s="39"/>
      <c r="CU121" s="39"/>
      <c r="CV121" s="39"/>
      <c r="CW121" s="39"/>
      <c r="CX121" s="39"/>
      <c r="CY121" s="39"/>
      <c r="CZ121" s="39"/>
      <c r="DA121" s="39"/>
      <c r="DB121" s="39"/>
      <c r="DC121" s="39"/>
      <c r="DD121" s="39"/>
      <c r="DE121" s="39"/>
      <c r="DF121" s="39"/>
      <c r="DG121" s="39"/>
      <c r="DH121" s="39"/>
      <c r="DI121" s="39"/>
      <c r="DJ121" s="39"/>
      <c r="DK121" s="39"/>
      <c r="DL121" s="39"/>
      <c r="DM121" s="39"/>
      <c r="DN121" s="39"/>
      <c r="DO121" s="39"/>
      <c r="DP121" s="39"/>
      <c r="DQ121" s="39"/>
      <c r="DR121" s="39"/>
      <c r="DS121" s="39"/>
      <c r="DT121" s="39"/>
      <c r="DU121" s="39"/>
      <c r="DV121" s="39"/>
      <c r="DW121" s="39"/>
      <c r="DX121" s="39"/>
      <c r="DY121" s="39"/>
      <c r="DZ121" s="39"/>
      <c r="EA121" s="39"/>
      <c r="EB121" s="39"/>
      <c r="EC121" s="39"/>
      <c r="ED121" s="39"/>
      <c r="EE121" s="39"/>
      <c r="EF121" s="39"/>
      <c r="EG121" s="39"/>
      <c r="EH121" s="39"/>
      <c r="EI121" s="39"/>
      <c r="EJ121" s="39"/>
      <c r="EK121" s="39"/>
      <c r="EL121" s="39"/>
      <c r="EM121" s="39"/>
      <c r="EN121" s="39"/>
      <c r="EO121" s="39"/>
      <c r="EP121" s="39"/>
      <c r="EQ121" s="39"/>
      <c r="ER121" s="39"/>
      <c r="ES121" s="39"/>
      <c r="ET121" s="39"/>
      <c r="EU121" s="39"/>
      <c r="EV121" s="39"/>
      <c r="EW121" s="39"/>
      <c r="EX121" s="39"/>
      <c r="EY121" s="39"/>
      <c r="EZ121" s="39"/>
      <c r="FA121" s="39"/>
      <c r="FB121" s="39"/>
      <c r="FC121" s="39"/>
      <c r="FD121" s="39"/>
      <c r="FE121" s="39"/>
      <c r="FF121" s="39"/>
      <c r="FG121" s="39"/>
      <c r="FH121" s="39"/>
      <c r="FI121" s="39"/>
      <c r="FJ121" s="39"/>
      <c r="FK121" s="39"/>
      <c r="FL121" s="39"/>
      <c r="FM121" s="39"/>
      <c r="FN121" s="39"/>
      <c r="FO121" s="39"/>
      <c r="FP121" s="39"/>
      <c r="FQ121" s="39"/>
      <c r="FR121" s="39"/>
      <c r="FS121" s="39"/>
      <c r="FT121" s="39"/>
      <c r="FU121" s="39"/>
      <c r="FV121" s="39"/>
      <c r="FW121" s="39"/>
      <c r="FX121" s="39"/>
      <c r="FY121" s="39"/>
      <c r="FZ121" s="39"/>
      <c r="GA121" s="39"/>
      <c r="GB121" s="39"/>
      <c r="GC121" s="39"/>
      <c r="GD121" s="39"/>
      <c r="GE121" s="39"/>
      <c r="GF121" s="39"/>
      <c r="GG121" s="39"/>
      <c r="GH121" s="39"/>
      <c r="GI121" s="39"/>
      <c r="GJ121" s="39"/>
      <c r="GK121" s="39"/>
      <c r="GL121" s="39"/>
      <c r="GM121" s="39"/>
      <c r="GN121" s="39"/>
      <c r="GO121" s="39"/>
      <c r="GP121" s="39"/>
      <c r="GQ121" s="39"/>
      <c r="GR121" s="39"/>
      <c r="GS121" s="39"/>
      <c r="GT121" s="39"/>
      <c r="GU121" s="39"/>
      <c r="GV121" s="39"/>
      <c r="GW121" s="39"/>
      <c r="GX121" s="39"/>
      <c r="GY121" s="39"/>
      <c r="GZ121" s="39"/>
      <c r="HA121" s="39"/>
      <c r="HB121" s="39"/>
      <c r="HC121" s="39"/>
      <c r="HD121" s="39"/>
      <c r="HE121" s="39"/>
      <c r="HF121" s="39"/>
      <c r="HG121" s="39"/>
      <c r="HH121" s="39"/>
      <c r="HI121" s="39"/>
      <c r="HJ121" s="39"/>
      <c r="HK121" s="39"/>
      <c r="HL121" s="39"/>
      <c r="HM121" s="39"/>
      <c r="HN121" s="39"/>
      <c r="HO121" s="39"/>
      <c r="HP121" s="39"/>
      <c r="HQ121" s="39"/>
      <c r="HR121" s="39"/>
      <c r="HS121" s="39"/>
      <c r="HT121" s="39"/>
      <c r="HU121" s="39"/>
      <c r="HV121" s="39"/>
      <c r="HW121" s="39"/>
      <c r="HX121" s="39"/>
      <c r="HY121" s="39"/>
      <c r="HZ121" s="39"/>
      <c r="IA121" s="39"/>
      <c r="IB121" s="39"/>
      <c r="IC121" s="39"/>
      <c r="ID121" s="39"/>
      <c r="IE121" s="39"/>
      <c r="IF121" s="39"/>
      <c r="IG121" s="39"/>
      <c r="IH121" s="39"/>
      <c r="II121" s="39"/>
      <c r="IJ121" s="39"/>
      <c r="IK121" s="39"/>
      <c r="IL121" s="39"/>
      <c r="IM121" s="39"/>
      <c r="IN121" s="39"/>
      <c r="IO121" s="39"/>
      <c r="IP121" s="39"/>
      <c r="IQ121" s="39"/>
    </row>
    <row r="122" spans="1:251" ht="15.75" x14ac:dyDescent="0.25">
      <c r="A122" s="39"/>
      <c r="B122" s="35"/>
      <c r="C122" s="36"/>
      <c r="D122" s="37"/>
      <c r="E122" s="37"/>
      <c r="F122" s="40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  <c r="AN122" s="39"/>
      <c r="AO122" s="39"/>
      <c r="AP122" s="39"/>
      <c r="AQ122" s="39"/>
      <c r="AR122" s="39"/>
      <c r="AS122" s="39"/>
      <c r="AT122" s="39"/>
      <c r="AU122" s="39"/>
      <c r="AV122" s="39"/>
      <c r="AW122" s="39"/>
      <c r="AX122" s="39"/>
      <c r="AY122" s="39"/>
      <c r="AZ122" s="39"/>
      <c r="BA122" s="39"/>
      <c r="BB122" s="39"/>
      <c r="BC122" s="39"/>
      <c r="BD122" s="39"/>
      <c r="BE122" s="39"/>
      <c r="BF122" s="39"/>
      <c r="BG122" s="39"/>
      <c r="BH122" s="39"/>
      <c r="BI122" s="39"/>
      <c r="BJ122" s="39"/>
      <c r="BK122" s="39"/>
      <c r="BL122" s="39"/>
      <c r="BM122" s="39"/>
      <c r="BN122" s="39"/>
      <c r="BO122" s="39"/>
      <c r="BP122" s="39"/>
      <c r="BQ122" s="39"/>
      <c r="BR122" s="39"/>
      <c r="BS122" s="39"/>
      <c r="BT122" s="39"/>
      <c r="BU122" s="39"/>
      <c r="BV122" s="39"/>
      <c r="BW122" s="39"/>
      <c r="BX122" s="39"/>
      <c r="BY122" s="39"/>
      <c r="BZ122" s="39"/>
      <c r="CA122" s="39"/>
      <c r="CB122" s="39"/>
      <c r="CC122" s="39"/>
      <c r="CD122" s="39"/>
      <c r="CE122" s="39"/>
      <c r="CF122" s="39"/>
      <c r="CG122" s="39"/>
      <c r="CH122" s="39"/>
      <c r="CI122" s="39"/>
      <c r="CJ122" s="39"/>
      <c r="CK122" s="39"/>
      <c r="CL122" s="39"/>
      <c r="CM122" s="39"/>
      <c r="CN122" s="39"/>
      <c r="CO122" s="39"/>
      <c r="CP122" s="39"/>
      <c r="CQ122" s="39"/>
      <c r="CR122" s="39"/>
      <c r="CS122" s="39"/>
      <c r="CT122" s="39"/>
      <c r="CU122" s="39"/>
      <c r="CV122" s="39"/>
      <c r="CW122" s="39"/>
      <c r="CX122" s="39"/>
      <c r="CY122" s="39"/>
      <c r="CZ122" s="39"/>
      <c r="DA122" s="39"/>
      <c r="DB122" s="39"/>
      <c r="DC122" s="39"/>
      <c r="DD122" s="39"/>
      <c r="DE122" s="39"/>
      <c r="DF122" s="39"/>
      <c r="DG122" s="39"/>
      <c r="DH122" s="39"/>
      <c r="DI122" s="39"/>
      <c r="DJ122" s="39"/>
      <c r="DK122" s="39"/>
      <c r="DL122" s="39"/>
      <c r="DM122" s="39"/>
      <c r="DN122" s="39"/>
      <c r="DO122" s="39"/>
      <c r="DP122" s="39"/>
      <c r="DQ122" s="39"/>
      <c r="DR122" s="39"/>
      <c r="DS122" s="39"/>
      <c r="DT122" s="39"/>
      <c r="DU122" s="39"/>
      <c r="DV122" s="39"/>
      <c r="DW122" s="39"/>
      <c r="DX122" s="39"/>
      <c r="DY122" s="39"/>
      <c r="DZ122" s="39"/>
      <c r="EA122" s="39"/>
      <c r="EB122" s="39"/>
      <c r="EC122" s="39"/>
      <c r="ED122" s="39"/>
      <c r="EE122" s="39"/>
      <c r="EF122" s="39"/>
      <c r="EG122" s="39"/>
      <c r="EH122" s="39"/>
      <c r="EI122" s="39"/>
      <c r="EJ122" s="39"/>
      <c r="EK122" s="39"/>
      <c r="EL122" s="39"/>
      <c r="EM122" s="39"/>
      <c r="EN122" s="39"/>
      <c r="EO122" s="39"/>
      <c r="EP122" s="39"/>
      <c r="EQ122" s="39"/>
      <c r="ER122" s="39"/>
      <c r="ES122" s="39"/>
      <c r="ET122" s="39"/>
      <c r="EU122" s="39"/>
      <c r="EV122" s="39"/>
      <c r="EW122" s="39"/>
      <c r="EX122" s="39"/>
      <c r="EY122" s="39"/>
      <c r="EZ122" s="39"/>
      <c r="FA122" s="39"/>
      <c r="FB122" s="39"/>
      <c r="FC122" s="39"/>
      <c r="FD122" s="39"/>
      <c r="FE122" s="39"/>
      <c r="FF122" s="39"/>
      <c r="FG122" s="39"/>
      <c r="FH122" s="39"/>
      <c r="FI122" s="39"/>
      <c r="FJ122" s="39"/>
      <c r="FK122" s="39"/>
      <c r="FL122" s="39"/>
      <c r="FM122" s="39"/>
      <c r="FN122" s="39"/>
      <c r="FO122" s="39"/>
      <c r="FP122" s="39"/>
      <c r="FQ122" s="39"/>
      <c r="FR122" s="39"/>
      <c r="FS122" s="39"/>
      <c r="FT122" s="39"/>
      <c r="FU122" s="39"/>
      <c r="FV122" s="39"/>
      <c r="FW122" s="39"/>
      <c r="FX122" s="39"/>
      <c r="FY122" s="39"/>
      <c r="FZ122" s="39"/>
      <c r="GA122" s="39"/>
      <c r="GB122" s="39"/>
      <c r="GC122" s="39"/>
      <c r="GD122" s="39"/>
      <c r="GE122" s="39"/>
      <c r="GF122" s="39"/>
      <c r="GG122" s="39"/>
      <c r="GH122" s="39"/>
      <c r="GI122" s="39"/>
      <c r="GJ122" s="39"/>
      <c r="GK122" s="39"/>
      <c r="GL122" s="39"/>
      <c r="GM122" s="39"/>
      <c r="GN122" s="39"/>
      <c r="GO122" s="39"/>
      <c r="GP122" s="39"/>
      <c r="GQ122" s="39"/>
      <c r="GR122" s="39"/>
      <c r="GS122" s="39"/>
      <c r="GT122" s="39"/>
      <c r="GU122" s="39"/>
      <c r="GV122" s="39"/>
      <c r="GW122" s="39"/>
      <c r="GX122" s="39"/>
      <c r="GY122" s="39"/>
      <c r="GZ122" s="39"/>
      <c r="HA122" s="39"/>
      <c r="HB122" s="39"/>
      <c r="HC122" s="39"/>
      <c r="HD122" s="39"/>
      <c r="HE122" s="39"/>
      <c r="HF122" s="39"/>
      <c r="HG122" s="39"/>
      <c r="HH122" s="39"/>
      <c r="HI122" s="39"/>
      <c r="HJ122" s="39"/>
      <c r="HK122" s="39"/>
      <c r="HL122" s="39"/>
      <c r="HM122" s="39"/>
      <c r="HN122" s="39"/>
      <c r="HO122" s="39"/>
      <c r="HP122" s="39"/>
      <c r="HQ122" s="39"/>
      <c r="HR122" s="39"/>
      <c r="HS122" s="39"/>
      <c r="HT122" s="39"/>
      <c r="HU122" s="39"/>
      <c r="HV122" s="39"/>
      <c r="HW122" s="39"/>
      <c r="HX122" s="39"/>
      <c r="HY122" s="39"/>
      <c r="HZ122" s="39"/>
      <c r="IA122" s="39"/>
      <c r="IB122" s="39"/>
      <c r="IC122" s="39"/>
      <c r="ID122" s="39"/>
      <c r="IE122" s="39"/>
      <c r="IF122" s="39"/>
      <c r="IG122" s="39"/>
      <c r="IH122" s="39"/>
      <c r="II122" s="39"/>
      <c r="IJ122" s="39"/>
      <c r="IK122" s="39"/>
      <c r="IL122" s="39"/>
      <c r="IM122" s="39"/>
      <c r="IN122" s="39"/>
      <c r="IO122" s="39"/>
      <c r="IP122" s="39"/>
      <c r="IQ122" s="39"/>
    </row>
    <row r="123" spans="1:251" ht="15.75" x14ac:dyDescent="0.25">
      <c r="A123" s="39"/>
      <c r="B123" s="35"/>
      <c r="C123" s="36"/>
      <c r="D123" s="37"/>
      <c r="E123" s="37"/>
      <c r="F123" s="40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  <c r="AM123" s="39"/>
      <c r="AN123" s="39"/>
      <c r="AO123" s="39"/>
      <c r="AP123" s="39"/>
      <c r="AQ123" s="39"/>
      <c r="AR123" s="39"/>
      <c r="AS123" s="39"/>
      <c r="AT123" s="39"/>
      <c r="AU123" s="39"/>
      <c r="AV123" s="39"/>
      <c r="AW123" s="39"/>
      <c r="AX123" s="39"/>
      <c r="AY123" s="39"/>
      <c r="AZ123" s="39"/>
      <c r="BA123" s="39"/>
      <c r="BB123" s="39"/>
      <c r="BC123" s="39"/>
      <c r="BD123" s="39"/>
      <c r="BE123" s="39"/>
      <c r="BF123" s="39"/>
      <c r="BG123" s="39"/>
      <c r="BH123" s="39"/>
      <c r="BI123" s="39"/>
      <c r="BJ123" s="39"/>
      <c r="BK123" s="39"/>
      <c r="BL123" s="39"/>
      <c r="BM123" s="39"/>
      <c r="BN123" s="39"/>
      <c r="BO123" s="39"/>
      <c r="BP123" s="39"/>
      <c r="BQ123" s="39"/>
      <c r="BR123" s="39"/>
      <c r="BS123" s="39"/>
      <c r="BT123" s="39"/>
      <c r="BU123" s="39"/>
      <c r="BV123" s="39"/>
      <c r="BW123" s="39"/>
      <c r="BX123" s="39"/>
      <c r="BY123" s="39"/>
      <c r="BZ123" s="39"/>
      <c r="CA123" s="39"/>
      <c r="CB123" s="39"/>
      <c r="CC123" s="39"/>
      <c r="CD123" s="39"/>
      <c r="CE123" s="39"/>
      <c r="CF123" s="39"/>
      <c r="CG123" s="39"/>
      <c r="CH123" s="39"/>
      <c r="CI123" s="39"/>
      <c r="CJ123" s="39"/>
      <c r="CK123" s="39"/>
      <c r="CL123" s="39"/>
      <c r="CM123" s="39"/>
      <c r="CN123" s="39"/>
      <c r="CO123" s="39"/>
      <c r="CP123" s="39"/>
      <c r="CQ123" s="39"/>
      <c r="CR123" s="39"/>
      <c r="CS123" s="39"/>
      <c r="CT123" s="39"/>
      <c r="CU123" s="39"/>
      <c r="CV123" s="39"/>
      <c r="CW123" s="39"/>
      <c r="CX123" s="39"/>
      <c r="CY123" s="39"/>
      <c r="CZ123" s="39"/>
      <c r="DA123" s="39"/>
      <c r="DB123" s="39"/>
      <c r="DC123" s="39"/>
      <c r="DD123" s="39"/>
      <c r="DE123" s="39"/>
      <c r="DF123" s="39"/>
      <c r="DG123" s="39"/>
      <c r="DH123" s="39"/>
      <c r="DI123" s="39"/>
      <c r="DJ123" s="39"/>
      <c r="DK123" s="39"/>
      <c r="DL123" s="39"/>
      <c r="DM123" s="39"/>
      <c r="DN123" s="39"/>
      <c r="DO123" s="39"/>
      <c r="DP123" s="39"/>
      <c r="DQ123" s="39"/>
      <c r="DR123" s="39"/>
      <c r="DS123" s="39"/>
      <c r="DT123" s="39"/>
      <c r="DU123" s="39"/>
      <c r="DV123" s="39"/>
      <c r="DW123" s="39"/>
      <c r="DX123" s="39"/>
      <c r="DY123" s="39"/>
      <c r="DZ123" s="39"/>
      <c r="EA123" s="39"/>
      <c r="EB123" s="39"/>
      <c r="EC123" s="39"/>
      <c r="ED123" s="39"/>
      <c r="EE123" s="39"/>
      <c r="EF123" s="39"/>
      <c r="EG123" s="39"/>
      <c r="EH123" s="39"/>
      <c r="EI123" s="39"/>
      <c r="EJ123" s="39"/>
      <c r="EK123" s="39"/>
      <c r="EL123" s="39"/>
      <c r="EM123" s="39"/>
      <c r="EN123" s="39"/>
      <c r="EO123" s="39"/>
      <c r="EP123" s="39"/>
      <c r="EQ123" s="39"/>
      <c r="ER123" s="39"/>
      <c r="ES123" s="39"/>
      <c r="ET123" s="39"/>
      <c r="EU123" s="39"/>
      <c r="EV123" s="39"/>
      <c r="EW123" s="39"/>
      <c r="EX123" s="39"/>
      <c r="EY123" s="39"/>
      <c r="EZ123" s="39"/>
      <c r="FA123" s="39"/>
      <c r="FB123" s="39"/>
      <c r="FC123" s="39"/>
      <c r="FD123" s="39"/>
      <c r="FE123" s="39"/>
      <c r="FF123" s="39"/>
      <c r="FG123" s="39"/>
      <c r="FH123" s="39"/>
      <c r="FI123" s="39"/>
      <c r="FJ123" s="39"/>
      <c r="FK123" s="39"/>
      <c r="FL123" s="39"/>
      <c r="FM123" s="39"/>
      <c r="FN123" s="39"/>
      <c r="FO123" s="39"/>
      <c r="FP123" s="39"/>
      <c r="FQ123" s="39"/>
      <c r="FR123" s="39"/>
      <c r="FS123" s="39"/>
      <c r="FT123" s="39"/>
      <c r="FU123" s="39"/>
      <c r="FV123" s="39"/>
      <c r="FW123" s="39"/>
      <c r="FX123" s="39"/>
      <c r="FY123" s="39"/>
      <c r="FZ123" s="39"/>
      <c r="GA123" s="39"/>
      <c r="GB123" s="39"/>
      <c r="GC123" s="39"/>
      <c r="GD123" s="39"/>
      <c r="GE123" s="39"/>
      <c r="GF123" s="39"/>
      <c r="GG123" s="39"/>
      <c r="GH123" s="39"/>
      <c r="GI123" s="39"/>
      <c r="GJ123" s="39"/>
      <c r="GK123" s="39"/>
      <c r="GL123" s="39"/>
      <c r="GM123" s="39"/>
      <c r="GN123" s="39"/>
      <c r="GO123" s="39"/>
      <c r="GP123" s="39"/>
      <c r="GQ123" s="39"/>
      <c r="GR123" s="39"/>
      <c r="GS123" s="39"/>
      <c r="GT123" s="39"/>
      <c r="GU123" s="39"/>
      <c r="GV123" s="39"/>
      <c r="GW123" s="39"/>
      <c r="GX123" s="39"/>
      <c r="GY123" s="39"/>
      <c r="GZ123" s="39"/>
      <c r="HA123" s="39"/>
      <c r="HB123" s="39"/>
      <c r="HC123" s="39"/>
      <c r="HD123" s="39"/>
      <c r="HE123" s="39"/>
      <c r="HF123" s="39"/>
      <c r="HG123" s="39"/>
      <c r="HH123" s="39"/>
      <c r="HI123" s="39"/>
      <c r="HJ123" s="39"/>
      <c r="HK123" s="39"/>
      <c r="HL123" s="39"/>
      <c r="HM123" s="39"/>
      <c r="HN123" s="39"/>
      <c r="HO123" s="39"/>
      <c r="HP123" s="39"/>
      <c r="HQ123" s="39"/>
      <c r="HR123" s="39"/>
      <c r="HS123" s="39"/>
      <c r="HT123" s="39"/>
      <c r="HU123" s="39"/>
      <c r="HV123" s="39"/>
      <c r="HW123" s="39"/>
      <c r="HX123" s="39"/>
      <c r="HY123" s="39"/>
      <c r="HZ123" s="39"/>
      <c r="IA123" s="39"/>
      <c r="IB123" s="39"/>
      <c r="IC123" s="39"/>
      <c r="ID123" s="39"/>
      <c r="IE123" s="39"/>
      <c r="IF123" s="39"/>
      <c r="IG123" s="39"/>
      <c r="IH123" s="39"/>
      <c r="II123" s="39"/>
      <c r="IJ123" s="39"/>
      <c r="IK123" s="39"/>
      <c r="IL123" s="39"/>
      <c r="IM123" s="39"/>
      <c r="IN123" s="39"/>
      <c r="IO123" s="39"/>
      <c r="IP123" s="39"/>
      <c r="IQ123" s="39"/>
    </row>
    <row r="124" spans="1:251" ht="15.75" x14ac:dyDescent="0.25">
      <c r="A124" s="39"/>
      <c r="B124" s="35"/>
      <c r="C124" s="36"/>
      <c r="D124" s="37"/>
      <c r="E124" s="37"/>
      <c r="F124" s="40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J124" s="39"/>
      <c r="AK124" s="39"/>
      <c r="AL124" s="39"/>
      <c r="AM124" s="39"/>
      <c r="AN124" s="39"/>
      <c r="AO124" s="39"/>
      <c r="AP124" s="39"/>
      <c r="AQ124" s="39"/>
      <c r="AR124" s="39"/>
      <c r="AS124" s="39"/>
      <c r="AT124" s="39"/>
      <c r="AU124" s="39"/>
      <c r="AV124" s="39"/>
      <c r="AW124" s="39"/>
      <c r="AX124" s="39"/>
      <c r="AY124" s="39"/>
      <c r="AZ124" s="39"/>
      <c r="BA124" s="39"/>
      <c r="BB124" s="39"/>
      <c r="BC124" s="39"/>
      <c r="BD124" s="39"/>
      <c r="BE124" s="39"/>
      <c r="BF124" s="39"/>
      <c r="BG124" s="39"/>
      <c r="BH124" s="39"/>
      <c r="BI124" s="39"/>
      <c r="BJ124" s="39"/>
      <c r="BK124" s="39"/>
      <c r="BL124" s="39"/>
      <c r="BM124" s="39"/>
      <c r="BN124" s="39"/>
      <c r="BO124" s="39"/>
      <c r="BP124" s="39"/>
      <c r="BQ124" s="39"/>
      <c r="BR124" s="39"/>
      <c r="BS124" s="39"/>
      <c r="BT124" s="39"/>
      <c r="BU124" s="39"/>
      <c r="BV124" s="39"/>
      <c r="BW124" s="39"/>
      <c r="BX124" s="39"/>
      <c r="BY124" s="39"/>
      <c r="BZ124" s="39"/>
      <c r="CA124" s="39"/>
      <c r="CB124" s="39"/>
      <c r="CC124" s="39"/>
      <c r="CD124" s="39"/>
      <c r="CE124" s="39"/>
      <c r="CF124" s="39"/>
      <c r="CG124" s="39"/>
      <c r="CH124" s="39"/>
      <c r="CI124" s="39"/>
      <c r="CJ124" s="39"/>
      <c r="CK124" s="39"/>
      <c r="CL124" s="39"/>
      <c r="CM124" s="39"/>
      <c r="CN124" s="39"/>
      <c r="CO124" s="39"/>
      <c r="CP124" s="39"/>
      <c r="CQ124" s="39"/>
      <c r="CR124" s="39"/>
      <c r="CS124" s="39"/>
      <c r="CT124" s="39"/>
      <c r="CU124" s="39"/>
      <c r="CV124" s="39"/>
      <c r="CW124" s="39"/>
      <c r="CX124" s="39"/>
      <c r="CY124" s="39"/>
      <c r="CZ124" s="39"/>
      <c r="DA124" s="39"/>
      <c r="DB124" s="39"/>
      <c r="DC124" s="39"/>
      <c r="DD124" s="39"/>
      <c r="DE124" s="39"/>
      <c r="DF124" s="39"/>
      <c r="DG124" s="39"/>
      <c r="DH124" s="39"/>
      <c r="DI124" s="39"/>
      <c r="DJ124" s="39"/>
      <c r="DK124" s="39"/>
      <c r="DL124" s="39"/>
      <c r="DM124" s="39"/>
      <c r="DN124" s="39"/>
      <c r="DO124" s="39"/>
      <c r="DP124" s="39"/>
      <c r="DQ124" s="39"/>
      <c r="DR124" s="39"/>
      <c r="DS124" s="39"/>
      <c r="DT124" s="39"/>
      <c r="DU124" s="39"/>
      <c r="DV124" s="39"/>
      <c r="DW124" s="39"/>
      <c r="DX124" s="39"/>
      <c r="DY124" s="39"/>
      <c r="DZ124" s="39"/>
      <c r="EA124" s="39"/>
      <c r="EB124" s="39"/>
      <c r="EC124" s="39"/>
      <c r="ED124" s="39"/>
      <c r="EE124" s="39"/>
      <c r="EF124" s="39"/>
      <c r="EG124" s="39"/>
      <c r="EH124" s="39"/>
      <c r="EI124" s="39"/>
      <c r="EJ124" s="39"/>
      <c r="EK124" s="39"/>
      <c r="EL124" s="39"/>
      <c r="EM124" s="39"/>
      <c r="EN124" s="39"/>
      <c r="EO124" s="39"/>
      <c r="EP124" s="39"/>
      <c r="EQ124" s="39"/>
      <c r="ER124" s="39"/>
      <c r="ES124" s="39"/>
      <c r="ET124" s="39"/>
      <c r="EU124" s="39"/>
      <c r="EV124" s="39"/>
      <c r="EW124" s="39"/>
      <c r="EX124" s="39"/>
      <c r="EY124" s="39"/>
      <c r="EZ124" s="39"/>
      <c r="FA124" s="39"/>
      <c r="FB124" s="39"/>
      <c r="FC124" s="39"/>
      <c r="FD124" s="39"/>
      <c r="FE124" s="39"/>
      <c r="FF124" s="39"/>
      <c r="FG124" s="39"/>
      <c r="FH124" s="39"/>
      <c r="FI124" s="39"/>
      <c r="FJ124" s="39"/>
      <c r="FK124" s="39"/>
      <c r="FL124" s="39"/>
      <c r="FM124" s="39"/>
      <c r="FN124" s="39"/>
      <c r="FO124" s="39"/>
      <c r="FP124" s="39"/>
      <c r="FQ124" s="39"/>
      <c r="FR124" s="39"/>
      <c r="FS124" s="39"/>
      <c r="FT124" s="39"/>
      <c r="FU124" s="39"/>
      <c r="FV124" s="39"/>
      <c r="FW124" s="39"/>
      <c r="FX124" s="39"/>
      <c r="FY124" s="39"/>
      <c r="FZ124" s="39"/>
      <c r="GA124" s="39"/>
      <c r="GB124" s="39"/>
      <c r="GC124" s="39"/>
      <c r="GD124" s="39"/>
      <c r="GE124" s="39"/>
      <c r="GF124" s="39"/>
      <c r="GG124" s="39"/>
      <c r="GH124" s="39"/>
      <c r="GI124" s="39"/>
      <c r="GJ124" s="39"/>
      <c r="GK124" s="39"/>
      <c r="GL124" s="39"/>
      <c r="GM124" s="39"/>
      <c r="GN124" s="39"/>
      <c r="GO124" s="39"/>
      <c r="GP124" s="39"/>
      <c r="GQ124" s="39"/>
      <c r="GR124" s="39"/>
      <c r="GS124" s="39"/>
      <c r="GT124" s="39"/>
      <c r="GU124" s="39"/>
      <c r="GV124" s="39"/>
      <c r="GW124" s="39"/>
      <c r="GX124" s="39"/>
      <c r="GY124" s="39"/>
      <c r="GZ124" s="39"/>
      <c r="HA124" s="39"/>
      <c r="HB124" s="39"/>
      <c r="HC124" s="39"/>
      <c r="HD124" s="39"/>
      <c r="HE124" s="39"/>
      <c r="HF124" s="39"/>
      <c r="HG124" s="39"/>
      <c r="HH124" s="39"/>
      <c r="HI124" s="39"/>
      <c r="HJ124" s="39"/>
      <c r="HK124" s="39"/>
      <c r="HL124" s="39"/>
      <c r="HM124" s="39"/>
      <c r="HN124" s="39"/>
      <c r="HO124" s="39"/>
      <c r="HP124" s="39"/>
      <c r="HQ124" s="39"/>
      <c r="HR124" s="39"/>
      <c r="HS124" s="39"/>
      <c r="HT124" s="39"/>
      <c r="HU124" s="39"/>
      <c r="HV124" s="39"/>
      <c r="HW124" s="39"/>
      <c r="HX124" s="39"/>
      <c r="HY124" s="39"/>
      <c r="HZ124" s="39"/>
      <c r="IA124" s="39"/>
      <c r="IB124" s="39"/>
      <c r="IC124" s="39"/>
      <c r="ID124" s="39"/>
      <c r="IE124" s="39"/>
      <c r="IF124" s="39"/>
      <c r="IG124" s="39"/>
      <c r="IH124" s="39"/>
      <c r="II124" s="39"/>
      <c r="IJ124" s="39"/>
      <c r="IK124" s="39"/>
      <c r="IL124" s="39"/>
      <c r="IM124" s="39"/>
      <c r="IN124" s="39"/>
      <c r="IO124" s="39"/>
      <c r="IP124" s="39"/>
      <c r="IQ124" s="39"/>
    </row>
    <row r="125" spans="1:251" ht="15.75" x14ac:dyDescent="0.25">
      <c r="A125" s="39"/>
      <c r="B125" s="44"/>
      <c r="C125" s="45"/>
      <c r="D125" s="45"/>
      <c r="E125" s="46"/>
      <c r="F125" s="40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  <c r="AM125" s="39"/>
      <c r="AN125" s="39"/>
      <c r="AO125" s="39"/>
      <c r="AP125" s="39"/>
      <c r="AQ125" s="39"/>
      <c r="AR125" s="39"/>
      <c r="AS125" s="39"/>
      <c r="AT125" s="39"/>
      <c r="AU125" s="39"/>
      <c r="AV125" s="39"/>
      <c r="AW125" s="39"/>
      <c r="AX125" s="39"/>
      <c r="AY125" s="39"/>
      <c r="AZ125" s="39"/>
      <c r="BA125" s="39"/>
      <c r="BB125" s="39"/>
      <c r="BC125" s="39"/>
      <c r="BD125" s="39"/>
      <c r="BE125" s="39"/>
      <c r="BF125" s="39"/>
      <c r="BG125" s="39"/>
      <c r="BH125" s="39"/>
      <c r="BI125" s="39"/>
      <c r="BJ125" s="39"/>
      <c r="BK125" s="39"/>
      <c r="BL125" s="39"/>
      <c r="BM125" s="39"/>
      <c r="BN125" s="39"/>
      <c r="BO125" s="39"/>
      <c r="BP125" s="39"/>
      <c r="BQ125" s="39"/>
      <c r="BR125" s="39"/>
      <c r="BS125" s="39"/>
      <c r="BT125" s="39"/>
      <c r="BU125" s="39"/>
      <c r="BV125" s="39"/>
      <c r="BW125" s="39"/>
      <c r="BX125" s="39"/>
      <c r="BY125" s="39"/>
      <c r="BZ125" s="39"/>
      <c r="CA125" s="39"/>
      <c r="CB125" s="39"/>
      <c r="CC125" s="39"/>
      <c r="CD125" s="39"/>
      <c r="CE125" s="39"/>
      <c r="CF125" s="39"/>
      <c r="CG125" s="39"/>
      <c r="CH125" s="39"/>
      <c r="CI125" s="39"/>
      <c r="CJ125" s="39"/>
      <c r="CK125" s="39"/>
      <c r="CL125" s="39"/>
      <c r="CM125" s="39"/>
      <c r="CN125" s="39"/>
      <c r="CO125" s="39"/>
      <c r="CP125" s="39"/>
      <c r="CQ125" s="39"/>
      <c r="CR125" s="39"/>
      <c r="CS125" s="39"/>
      <c r="CT125" s="39"/>
      <c r="CU125" s="39"/>
      <c r="CV125" s="39"/>
      <c r="CW125" s="39"/>
      <c r="CX125" s="39"/>
      <c r="CY125" s="39"/>
      <c r="CZ125" s="39"/>
      <c r="DA125" s="39"/>
      <c r="DB125" s="39"/>
      <c r="DC125" s="39"/>
      <c r="DD125" s="39"/>
      <c r="DE125" s="39"/>
      <c r="DF125" s="39"/>
      <c r="DG125" s="39"/>
      <c r="DH125" s="39"/>
      <c r="DI125" s="39"/>
      <c r="DJ125" s="39"/>
      <c r="DK125" s="39"/>
      <c r="DL125" s="39"/>
      <c r="DM125" s="39"/>
      <c r="DN125" s="39"/>
      <c r="DO125" s="39"/>
      <c r="DP125" s="39"/>
      <c r="DQ125" s="39"/>
      <c r="DR125" s="39"/>
      <c r="DS125" s="39"/>
      <c r="DT125" s="39"/>
      <c r="DU125" s="39"/>
      <c r="DV125" s="39"/>
      <c r="DW125" s="39"/>
      <c r="DX125" s="39"/>
      <c r="DY125" s="39"/>
      <c r="DZ125" s="39"/>
      <c r="EA125" s="39"/>
      <c r="EB125" s="39"/>
      <c r="EC125" s="39"/>
      <c r="ED125" s="39"/>
      <c r="EE125" s="39"/>
      <c r="EF125" s="39"/>
      <c r="EG125" s="39"/>
      <c r="EH125" s="39"/>
      <c r="EI125" s="39"/>
      <c r="EJ125" s="39"/>
      <c r="EK125" s="39"/>
      <c r="EL125" s="39"/>
      <c r="EM125" s="39"/>
      <c r="EN125" s="39"/>
      <c r="EO125" s="39"/>
      <c r="EP125" s="39"/>
      <c r="EQ125" s="39"/>
      <c r="ER125" s="39"/>
      <c r="ES125" s="39"/>
      <c r="ET125" s="39"/>
      <c r="EU125" s="39"/>
      <c r="EV125" s="39"/>
      <c r="EW125" s="39"/>
      <c r="EX125" s="39"/>
      <c r="EY125" s="39"/>
      <c r="EZ125" s="39"/>
      <c r="FA125" s="39"/>
      <c r="FB125" s="39"/>
      <c r="FC125" s="39"/>
      <c r="FD125" s="39"/>
      <c r="FE125" s="39"/>
      <c r="FF125" s="39"/>
      <c r="FG125" s="39"/>
      <c r="FH125" s="39"/>
      <c r="FI125" s="39"/>
      <c r="FJ125" s="39"/>
      <c r="FK125" s="39"/>
      <c r="FL125" s="39"/>
      <c r="FM125" s="39"/>
      <c r="FN125" s="39"/>
      <c r="FO125" s="39"/>
      <c r="FP125" s="39"/>
      <c r="FQ125" s="39"/>
      <c r="FR125" s="39"/>
      <c r="FS125" s="39"/>
      <c r="FT125" s="39"/>
      <c r="FU125" s="39"/>
      <c r="FV125" s="39"/>
      <c r="FW125" s="39"/>
      <c r="FX125" s="39"/>
      <c r="FY125" s="39"/>
      <c r="FZ125" s="39"/>
      <c r="GA125" s="39"/>
      <c r="GB125" s="39"/>
      <c r="GC125" s="39"/>
      <c r="GD125" s="39"/>
      <c r="GE125" s="39"/>
      <c r="GF125" s="39"/>
      <c r="GG125" s="39"/>
      <c r="GH125" s="39"/>
      <c r="GI125" s="39"/>
      <c r="GJ125" s="39"/>
      <c r="GK125" s="39"/>
      <c r="GL125" s="39"/>
      <c r="GM125" s="39"/>
      <c r="GN125" s="39"/>
      <c r="GO125" s="39"/>
      <c r="GP125" s="39"/>
      <c r="GQ125" s="39"/>
      <c r="GR125" s="39"/>
      <c r="GS125" s="39"/>
      <c r="GT125" s="39"/>
      <c r="GU125" s="39"/>
      <c r="GV125" s="39"/>
      <c r="GW125" s="39"/>
      <c r="GX125" s="39"/>
      <c r="GY125" s="39"/>
      <c r="GZ125" s="39"/>
      <c r="HA125" s="39"/>
      <c r="HB125" s="39"/>
      <c r="HC125" s="39"/>
      <c r="HD125" s="39"/>
      <c r="HE125" s="39"/>
      <c r="HF125" s="39"/>
      <c r="HG125" s="39"/>
      <c r="HH125" s="39"/>
      <c r="HI125" s="39"/>
      <c r="HJ125" s="39"/>
      <c r="HK125" s="39"/>
      <c r="HL125" s="39"/>
      <c r="HM125" s="39"/>
      <c r="HN125" s="39"/>
      <c r="HO125" s="39"/>
      <c r="HP125" s="39"/>
      <c r="HQ125" s="39"/>
      <c r="HR125" s="39"/>
      <c r="HS125" s="39"/>
      <c r="HT125" s="39"/>
      <c r="HU125" s="39"/>
      <c r="HV125" s="39"/>
      <c r="HW125" s="39"/>
      <c r="HX125" s="39"/>
      <c r="HY125" s="39"/>
      <c r="HZ125" s="39"/>
      <c r="IA125" s="39"/>
      <c r="IB125" s="39"/>
      <c r="IC125" s="39"/>
      <c r="ID125" s="39"/>
      <c r="IE125" s="39"/>
      <c r="IF125" s="39"/>
      <c r="IG125" s="39"/>
      <c r="IH125" s="39"/>
      <c r="II125" s="39"/>
      <c r="IJ125" s="39"/>
      <c r="IK125" s="39"/>
      <c r="IL125" s="39"/>
      <c r="IM125" s="39"/>
      <c r="IN125" s="39"/>
      <c r="IO125" s="39"/>
      <c r="IP125" s="39"/>
      <c r="IQ125" s="39"/>
    </row>
    <row r="126" spans="1:251" ht="15.75" x14ac:dyDescent="0.25">
      <c r="A126" s="39"/>
      <c r="B126" s="44"/>
      <c r="C126" s="47"/>
      <c r="D126" s="37"/>
      <c r="E126" s="37"/>
      <c r="F126" s="40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F126" s="39"/>
      <c r="AG126" s="39"/>
      <c r="AH126" s="39"/>
      <c r="AI126" s="39"/>
      <c r="AJ126" s="39"/>
      <c r="AK126" s="39"/>
      <c r="AL126" s="39"/>
      <c r="AM126" s="39"/>
      <c r="AN126" s="39"/>
      <c r="AO126" s="39"/>
      <c r="AP126" s="39"/>
      <c r="AQ126" s="39"/>
      <c r="AR126" s="39"/>
      <c r="AS126" s="39"/>
      <c r="AT126" s="39"/>
      <c r="AU126" s="39"/>
      <c r="AV126" s="39"/>
      <c r="AW126" s="39"/>
      <c r="AX126" s="39"/>
      <c r="AY126" s="39"/>
      <c r="AZ126" s="39"/>
      <c r="BA126" s="39"/>
      <c r="BB126" s="39"/>
      <c r="BC126" s="39"/>
      <c r="BD126" s="39"/>
      <c r="BE126" s="39"/>
      <c r="BF126" s="39"/>
      <c r="BG126" s="39"/>
      <c r="BH126" s="39"/>
      <c r="BI126" s="39"/>
      <c r="BJ126" s="39"/>
      <c r="BK126" s="39"/>
      <c r="BL126" s="39"/>
      <c r="BM126" s="39"/>
      <c r="BN126" s="39"/>
      <c r="BO126" s="39"/>
      <c r="BP126" s="39"/>
      <c r="BQ126" s="39"/>
      <c r="BR126" s="39"/>
      <c r="BS126" s="39"/>
      <c r="BT126" s="39"/>
      <c r="BU126" s="39"/>
      <c r="BV126" s="39"/>
      <c r="BW126" s="39"/>
      <c r="BX126" s="39"/>
      <c r="BY126" s="39"/>
      <c r="BZ126" s="39"/>
      <c r="CA126" s="39"/>
      <c r="CB126" s="39"/>
      <c r="CC126" s="39"/>
      <c r="CD126" s="39"/>
      <c r="CE126" s="39"/>
      <c r="CF126" s="39"/>
      <c r="CG126" s="39"/>
      <c r="CH126" s="39"/>
      <c r="CI126" s="39"/>
      <c r="CJ126" s="39"/>
      <c r="CK126" s="39"/>
      <c r="CL126" s="39"/>
      <c r="CM126" s="39"/>
      <c r="CN126" s="39"/>
      <c r="CO126" s="39"/>
      <c r="CP126" s="39"/>
      <c r="CQ126" s="39"/>
      <c r="CR126" s="39"/>
      <c r="CS126" s="39"/>
      <c r="CT126" s="39"/>
      <c r="CU126" s="39"/>
      <c r="CV126" s="39"/>
      <c r="CW126" s="39"/>
      <c r="CX126" s="39"/>
      <c r="CY126" s="39"/>
      <c r="CZ126" s="39"/>
      <c r="DA126" s="39"/>
      <c r="DB126" s="39"/>
      <c r="DC126" s="39"/>
      <c r="DD126" s="39"/>
      <c r="DE126" s="39"/>
      <c r="DF126" s="39"/>
      <c r="DG126" s="39"/>
      <c r="DH126" s="39"/>
      <c r="DI126" s="39"/>
      <c r="DJ126" s="39"/>
      <c r="DK126" s="39"/>
      <c r="DL126" s="39"/>
      <c r="DM126" s="39"/>
      <c r="DN126" s="39"/>
      <c r="DO126" s="39"/>
      <c r="DP126" s="39"/>
      <c r="DQ126" s="39"/>
      <c r="DR126" s="39"/>
      <c r="DS126" s="39"/>
      <c r="DT126" s="39"/>
      <c r="DU126" s="39"/>
      <c r="DV126" s="39"/>
      <c r="DW126" s="39"/>
      <c r="DX126" s="39"/>
      <c r="DY126" s="39"/>
      <c r="DZ126" s="39"/>
      <c r="EA126" s="39"/>
      <c r="EB126" s="39"/>
      <c r="EC126" s="39"/>
      <c r="ED126" s="39"/>
      <c r="EE126" s="39"/>
      <c r="EF126" s="39"/>
      <c r="EG126" s="39"/>
      <c r="EH126" s="39"/>
      <c r="EI126" s="39"/>
      <c r="EJ126" s="39"/>
      <c r="EK126" s="39"/>
      <c r="EL126" s="39"/>
      <c r="EM126" s="39"/>
      <c r="EN126" s="39"/>
      <c r="EO126" s="39"/>
      <c r="EP126" s="39"/>
      <c r="EQ126" s="39"/>
      <c r="ER126" s="39"/>
      <c r="ES126" s="39"/>
      <c r="ET126" s="39"/>
      <c r="EU126" s="39"/>
      <c r="EV126" s="39"/>
      <c r="EW126" s="39"/>
      <c r="EX126" s="39"/>
      <c r="EY126" s="39"/>
      <c r="EZ126" s="39"/>
      <c r="FA126" s="39"/>
      <c r="FB126" s="39"/>
      <c r="FC126" s="39"/>
      <c r="FD126" s="39"/>
      <c r="FE126" s="39"/>
      <c r="FF126" s="39"/>
      <c r="FG126" s="39"/>
      <c r="FH126" s="39"/>
      <c r="FI126" s="39"/>
      <c r="FJ126" s="39"/>
      <c r="FK126" s="39"/>
      <c r="FL126" s="39"/>
      <c r="FM126" s="39"/>
      <c r="FN126" s="39"/>
      <c r="FO126" s="39"/>
      <c r="FP126" s="39"/>
      <c r="FQ126" s="39"/>
      <c r="FR126" s="39"/>
      <c r="FS126" s="39"/>
      <c r="FT126" s="39"/>
      <c r="FU126" s="39"/>
      <c r="FV126" s="39"/>
      <c r="FW126" s="39"/>
      <c r="FX126" s="39"/>
      <c r="FY126" s="39"/>
      <c r="FZ126" s="39"/>
      <c r="GA126" s="39"/>
      <c r="GB126" s="39"/>
      <c r="GC126" s="39"/>
      <c r="GD126" s="39"/>
      <c r="GE126" s="39"/>
      <c r="GF126" s="39"/>
      <c r="GG126" s="39"/>
      <c r="GH126" s="39"/>
      <c r="GI126" s="39"/>
      <c r="GJ126" s="39"/>
      <c r="GK126" s="39"/>
      <c r="GL126" s="39"/>
      <c r="GM126" s="39"/>
      <c r="GN126" s="39"/>
      <c r="GO126" s="39"/>
      <c r="GP126" s="39"/>
      <c r="GQ126" s="39"/>
      <c r="GR126" s="39"/>
      <c r="GS126" s="39"/>
      <c r="GT126" s="39"/>
      <c r="GU126" s="39"/>
      <c r="GV126" s="39"/>
      <c r="GW126" s="39"/>
      <c r="GX126" s="39"/>
      <c r="GY126" s="39"/>
      <c r="GZ126" s="39"/>
      <c r="HA126" s="39"/>
      <c r="HB126" s="39"/>
      <c r="HC126" s="39"/>
      <c r="HD126" s="39"/>
      <c r="HE126" s="39"/>
      <c r="HF126" s="39"/>
      <c r="HG126" s="39"/>
      <c r="HH126" s="39"/>
      <c r="HI126" s="39"/>
      <c r="HJ126" s="39"/>
      <c r="HK126" s="39"/>
      <c r="HL126" s="39"/>
      <c r="HM126" s="39"/>
      <c r="HN126" s="39"/>
      <c r="HO126" s="39"/>
      <c r="HP126" s="39"/>
      <c r="HQ126" s="39"/>
      <c r="HR126" s="39"/>
      <c r="HS126" s="39"/>
      <c r="HT126" s="39"/>
      <c r="HU126" s="39"/>
      <c r="HV126" s="39"/>
      <c r="HW126" s="39"/>
      <c r="HX126" s="39"/>
      <c r="HY126" s="39"/>
      <c r="HZ126" s="39"/>
      <c r="IA126" s="39"/>
      <c r="IB126" s="39"/>
      <c r="IC126" s="39"/>
      <c r="ID126" s="39"/>
      <c r="IE126" s="39"/>
      <c r="IF126" s="39"/>
      <c r="IG126" s="39"/>
      <c r="IH126" s="39"/>
      <c r="II126" s="39"/>
      <c r="IJ126" s="39"/>
      <c r="IK126" s="39"/>
      <c r="IL126" s="39"/>
      <c r="IM126" s="39"/>
      <c r="IN126" s="39"/>
      <c r="IO126" s="39"/>
      <c r="IP126" s="39"/>
      <c r="IQ126" s="39"/>
    </row>
    <row r="127" spans="1:251" ht="20.25" x14ac:dyDescent="0.25">
      <c r="A127" s="39"/>
      <c r="B127" s="28"/>
      <c r="C127" s="29"/>
      <c r="D127" s="29"/>
      <c r="E127" s="30"/>
      <c r="F127" s="40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F127" s="39"/>
      <c r="AG127" s="39"/>
      <c r="AH127" s="39"/>
      <c r="AI127" s="39"/>
      <c r="AJ127" s="39"/>
      <c r="AK127" s="39"/>
      <c r="AL127" s="39"/>
      <c r="AM127" s="39"/>
      <c r="AN127" s="39"/>
      <c r="AO127" s="39"/>
      <c r="AP127" s="39"/>
      <c r="AQ127" s="39"/>
      <c r="AR127" s="39"/>
      <c r="AS127" s="39"/>
      <c r="AT127" s="39"/>
      <c r="AU127" s="39"/>
      <c r="AV127" s="39"/>
      <c r="AW127" s="39"/>
      <c r="AX127" s="39"/>
      <c r="AY127" s="39"/>
      <c r="AZ127" s="39"/>
      <c r="BA127" s="39"/>
      <c r="BB127" s="39"/>
      <c r="BC127" s="39"/>
      <c r="BD127" s="39"/>
      <c r="BE127" s="39"/>
      <c r="BF127" s="39"/>
      <c r="BG127" s="39"/>
      <c r="BH127" s="39"/>
      <c r="BI127" s="39"/>
      <c r="BJ127" s="39"/>
      <c r="BK127" s="39"/>
      <c r="BL127" s="39"/>
      <c r="BM127" s="39"/>
      <c r="BN127" s="39"/>
      <c r="BO127" s="39"/>
      <c r="BP127" s="39"/>
      <c r="BQ127" s="39"/>
      <c r="BR127" s="39"/>
      <c r="BS127" s="39"/>
      <c r="BT127" s="39"/>
      <c r="BU127" s="39"/>
      <c r="BV127" s="39"/>
      <c r="BW127" s="39"/>
      <c r="BX127" s="39"/>
      <c r="BY127" s="39"/>
      <c r="BZ127" s="39"/>
      <c r="CA127" s="39"/>
      <c r="CB127" s="39"/>
      <c r="CC127" s="39"/>
      <c r="CD127" s="39"/>
      <c r="CE127" s="39"/>
      <c r="CF127" s="39"/>
      <c r="CG127" s="39"/>
      <c r="CH127" s="39"/>
      <c r="CI127" s="39"/>
      <c r="CJ127" s="39"/>
      <c r="CK127" s="39"/>
      <c r="CL127" s="39"/>
      <c r="CM127" s="39"/>
      <c r="CN127" s="39"/>
      <c r="CO127" s="39"/>
      <c r="CP127" s="39"/>
      <c r="CQ127" s="39"/>
      <c r="CR127" s="39"/>
      <c r="CS127" s="39"/>
      <c r="CT127" s="39"/>
      <c r="CU127" s="39"/>
      <c r="CV127" s="39"/>
      <c r="CW127" s="39"/>
      <c r="CX127" s="39"/>
      <c r="CY127" s="39"/>
      <c r="CZ127" s="39"/>
      <c r="DA127" s="39"/>
      <c r="DB127" s="39"/>
      <c r="DC127" s="39"/>
      <c r="DD127" s="39"/>
      <c r="DE127" s="39"/>
      <c r="DF127" s="39"/>
      <c r="DG127" s="39"/>
      <c r="DH127" s="39"/>
      <c r="DI127" s="39"/>
      <c r="DJ127" s="39"/>
      <c r="DK127" s="39"/>
      <c r="DL127" s="39"/>
      <c r="DM127" s="39"/>
      <c r="DN127" s="39"/>
      <c r="DO127" s="39"/>
      <c r="DP127" s="39"/>
      <c r="DQ127" s="39"/>
      <c r="DR127" s="39"/>
      <c r="DS127" s="39"/>
      <c r="DT127" s="39"/>
      <c r="DU127" s="39"/>
      <c r="DV127" s="39"/>
      <c r="DW127" s="39"/>
      <c r="DX127" s="39"/>
      <c r="DY127" s="39"/>
      <c r="DZ127" s="39"/>
      <c r="EA127" s="39"/>
      <c r="EB127" s="39"/>
      <c r="EC127" s="39"/>
      <c r="ED127" s="39"/>
      <c r="EE127" s="39"/>
      <c r="EF127" s="39"/>
      <c r="EG127" s="39"/>
      <c r="EH127" s="39"/>
      <c r="EI127" s="39"/>
      <c r="EJ127" s="39"/>
      <c r="EK127" s="39"/>
      <c r="EL127" s="39"/>
      <c r="EM127" s="39"/>
      <c r="EN127" s="39"/>
      <c r="EO127" s="39"/>
      <c r="EP127" s="39"/>
      <c r="EQ127" s="39"/>
      <c r="ER127" s="39"/>
      <c r="ES127" s="39"/>
      <c r="ET127" s="39"/>
      <c r="EU127" s="39"/>
      <c r="EV127" s="39"/>
      <c r="EW127" s="39"/>
      <c r="EX127" s="39"/>
      <c r="EY127" s="39"/>
      <c r="EZ127" s="39"/>
      <c r="FA127" s="39"/>
      <c r="FB127" s="39"/>
      <c r="FC127" s="39"/>
      <c r="FD127" s="39"/>
      <c r="FE127" s="39"/>
      <c r="FF127" s="39"/>
      <c r="FG127" s="39"/>
      <c r="FH127" s="39"/>
      <c r="FI127" s="39"/>
      <c r="FJ127" s="39"/>
      <c r="FK127" s="39"/>
      <c r="FL127" s="39"/>
      <c r="FM127" s="39"/>
      <c r="FN127" s="39"/>
      <c r="FO127" s="39"/>
      <c r="FP127" s="39"/>
      <c r="FQ127" s="39"/>
      <c r="FR127" s="39"/>
      <c r="FS127" s="39"/>
      <c r="FT127" s="39"/>
      <c r="FU127" s="39"/>
      <c r="FV127" s="39"/>
      <c r="FW127" s="39"/>
      <c r="FX127" s="39"/>
      <c r="FY127" s="39"/>
      <c r="FZ127" s="39"/>
      <c r="GA127" s="39"/>
      <c r="GB127" s="39"/>
      <c r="GC127" s="39"/>
      <c r="GD127" s="39"/>
      <c r="GE127" s="39"/>
      <c r="GF127" s="39"/>
      <c r="GG127" s="39"/>
      <c r="GH127" s="39"/>
      <c r="GI127" s="39"/>
      <c r="GJ127" s="39"/>
      <c r="GK127" s="39"/>
      <c r="GL127" s="39"/>
      <c r="GM127" s="39"/>
      <c r="GN127" s="39"/>
      <c r="GO127" s="39"/>
      <c r="GP127" s="39"/>
      <c r="GQ127" s="39"/>
      <c r="GR127" s="39"/>
      <c r="GS127" s="39"/>
      <c r="GT127" s="39"/>
      <c r="GU127" s="39"/>
      <c r="GV127" s="39"/>
      <c r="GW127" s="39"/>
      <c r="GX127" s="39"/>
      <c r="GY127" s="39"/>
      <c r="GZ127" s="39"/>
      <c r="HA127" s="39"/>
      <c r="HB127" s="39"/>
      <c r="HC127" s="39"/>
      <c r="HD127" s="39"/>
      <c r="HE127" s="39"/>
      <c r="HF127" s="39"/>
      <c r="HG127" s="39"/>
      <c r="HH127" s="39"/>
      <c r="HI127" s="39"/>
      <c r="HJ127" s="39"/>
      <c r="HK127" s="39"/>
      <c r="HL127" s="39"/>
      <c r="HM127" s="39"/>
      <c r="HN127" s="39"/>
      <c r="HO127" s="39"/>
      <c r="HP127" s="39"/>
      <c r="HQ127" s="39"/>
      <c r="HR127" s="39"/>
      <c r="HS127" s="39"/>
      <c r="HT127" s="39"/>
      <c r="HU127" s="39"/>
      <c r="HV127" s="39"/>
      <c r="HW127" s="39"/>
      <c r="HX127" s="39"/>
      <c r="HY127" s="39"/>
      <c r="HZ127" s="39"/>
      <c r="IA127" s="39"/>
      <c r="IB127" s="39"/>
      <c r="IC127" s="39"/>
      <c r="ID127" s="39"/>
      <c r="IE127" s="39"/>
      <c r="IF127" s="39"/>
      <c r="IG127" s="39"/>
      <c r="IH127" s="39"/>
      <c r="II127" s="39"/>
      <c r="IJ127" s="39"/>
      <c r="IK127" s="39"/>
      <c r="IL127" s="39"/>
      <c r="IM127" s="39"/>
      <c r="IN127" s="39"/>
      <c r="IO127" s="39"/>
      <c r="IP127" s="39"/>
      <c r="IQ127" s="39"/>
    </row>
    <row r="128" spans="1:251" ht="15.75" x14ac:dyDescent="0.25">
      <c r="A128" s="39"/>
      <c r="B128" s="33"/>
      <c r="C128" s="29"/>
      <c r="D128" s="29"/>
      <c r="E128" s="30"/>
      <c r="F128" s="40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F128" s="39"/>
      <c r="AG128" s="39"/>
      <c r="AH128" s="39"/>
      <c r="AI128" s="39"/>
      <c r="AJ128" s="39"/>
      <c r="AK128" s="39"/>
      <c r="AL128" s="39"/>
      <c r="AM128" s="39"/>
      <c r="AN128" s="39"/>
      <c r="AO128" s="39"/>
      <c r="AP128" s="39"/>
      <c r="AQ128" s="39"/>
      <c r="AR128" s="39"/>
      <c r="AS128" s="39"/>
      <c r="AT128" s="39"/>
      <c r="AU128" s="39"/>
      <c r="AV128" s="39"/>
      <c r="AW128" s="39"/>
      <c r="AX128" s="39"/>
      <c r="AY128" s="39"/>
      <c r="AZ128" s="39"/>
      <c r="BA128" s="39"/>
      <c r="BB128" s="39"/>
      <c r="BC128" s="39"/>
      <c r="BD128" s="39"/>
      <c r="BE128" s="39"/>
      <c r="BF128" s="39"/>
      <c r="BG128" s="39"/>
      <c r="BH128" s="39"/>
      <c r="BI128" s="39"/>
      <c r="BJ128" s="39"/>
      <c r="BK128" s="39"/>
      <c r="BL128" s="39"/>
      <c r="BM128" s="39"/>
      <c r="BN128" s="39"/>
      <c r="BO128" s="39"/>
      <c r="BP128" s="39"/>
      <c r="BQ128" s="39"/>
      <c r="BR128" s="39"/>
      <c r="BS128" s="39"/>
      <c r="BT128" s="39"/>
      <c r="BU128" s="39"/>
      <c r="BV128" s="39"/>
      <c r="BW128" s="39"/>
      <c r="BX128" s="39"/>
      <c r="BY128" s="39"/>
      <c r="BZ128" s="39"/>
      <c r="CA128" s="39"/>
      <c r="CB128" s="39"/>
      <c r="CC128" s="39"/>
      <c r="CD128" s="39"/>
      <c r="CE128" s="39"/>
      <c r="CF128" s="39"/>
      <c r="CG128" s="39"/>
      <c r="CH128" s="39"/>
      <c r="CI128" s="39"/>
      <c r="CJ128" s="39"/>
      <c r="CK128" s="39"/>
      <c r="CL128" s="39"/>
      <c r="CM128" s="39"/>
      <c r="CN128" s="39"/>
      <c r="CO128" s="39"/>
      <c r="CP128" s="39"/>
      <c r="CQ128" s="39"/>
      <c r="CR128" s="39"/>
      <c r="CS128" s="39"/>
      <c r="CT128" s="39"/>
      <c r="CU128" s="39"/>
      <c r="CV128" s="39"/>
      <c r="CW128" s="39"/>
      <c r="CX128" s="39"/>
      <c r="CY128" s="39"/>
      <c r="CZ128" s="39"/>
      <c r="DA128" s="39"/>
      <c r="DB128" s="39"/>
      <c r="DC128" s="39"/>
      <c r="DD128" s="39"/>
      <c r="DE128" s="39"/>
      <c r="DF128" s="39"/>
      <c r="DG128" s="39"/>
      <c r="DH128" s="39"/>
      <c r="DI128" s="39"/>
      <c r="DJ128" s="39"/>
      <c r="DK128" s="39"/>
      <c r="DL128" s="39"/>
      <c r="DM128" s="39"/>
      <c r="DN128" s="39"/>
      <c r="DO128" s="39"/>
      <c r="DP128" s="39"/>
      <c r="DQ128" s="39"/>
      <c r="DR128" s="39"/>
      <c r="DS128" s="39"/>
      <c r="DT128" s="39"/>
      <c r="DU128" s="39"/>
      <c r="DV128" s="39"/>
      <c r="DW128" s="39"/>
      <c r="DX128" s="39"/>
      <c r="DY128" s="39"/>
      <c r="DZ128" s="39"/>
      <c r="EA128" s="39"/>
      <c r="EB128" s="39"/>
      <c r="EC128" s="39"/>
      <c r="ED128" s="39"/>
      <c r="EE128" s="39"/>
      <c r="EF128" s="39"/>
      <c r="EG128" s="39"/>
      <c r="EH128" s="39"/>
      <c r="EI128" s="39"/>
      <c r="EJ128" s="39"/>
      <c r="EK128" s="39"/>
      <c r="EL128" s="39"/>
      <c r="EM128" s="39"/>
      <c r="EN128" s="39"/>
      <c r="EO128" s="39"/>
      <c r="EP128" s="39"/>
      <c r="EQ128" s="39"/>
      <c r="ER128" s="39"/>
      <c r="ES128" s="39"/>
      <c r="ET128" s="39"/>
      <c r="EU128" s="39"/>
      <c r="EV128" s="39"/>
      <c r="EW128" s="39"/>
      <c r="EX128" s="39"/>
      <c r="EY128" s="39"/>
      <c r="EZ128" s="39"/>
      <c r="FA128" s="39"/>
      <c r="FB128" s="39"/>
      <c r="FC128" s="39"/>
      <c r="FD128" s="39"/>
      <c r="FE128" s="39"/>
      <c r="FF128" s="39"/>
      <c r="FG128" s="39"/>
      <c r="FH128" s="39"/>
      <c r="FI128" s="39"/>
      <c r="FJ128" s="39"/>
      <c r="FK128" s="39"/>
      <c r="FL128" s="39"/>
      <c r="FM128" s="39"/>
      <c r="FN128" s="39"/>
      <c r="FO128" s="39"/>
      <c r="FP128" s="39"/>
      <c r="FQ128" s="39"/>
      <c r="FR128" s="39"/>
      <c r="FS128" s="39"/>
      <c r="FT128" s="39"/>
      <c r="FU128" s="39"/>
      <c r="FV128" s="39"/>
      <c r="FW128" s="39"/>
      <c r="FX128" s="39"/>
      <c r="FY128" s="39"/>
      <c r="FZ128" s="39"/>
      <c r="GA128" s="39"/>
      <c r="GB128" s="39"/>
      <c r="GC128" s="39"/>
      <c r="GD128" s="39"/>
      <c r="GE128" s="39"/>
      <c r="GF128" s="39"/>
      <c r="GG128" s="39"/>
      <c r="GH128" s="39"/>
      <c r="GI128" s="39"/>
      <c r="GJ128" s="39"/>
      <c r="GK128" s="39"/>
      <c r="GL128" s="39"/>
      <c r="GM128" s="39"/>
      <c r="GN128" s="39"/>
      <c r="GO128" s="39"/>
      <c r="GP128" s="39"/>
      <c r="GQ128" s="39"/>
      <c r="GR128" s="39"/>
      <c r="GS128" s="39"/>
      <c r="GT128" s="39"/>
      <c r="GU128" s="39"/>
      <c r="GV128" s="39"/>
      <c r="GW128" s="39"/>
      <c r="GX128" s="39"/>
      <c r="GY128" s="39"/>
      <c r="GZ128" s="39"/>
      <c r="HA128" s="39"/>
      <c r="HB128" s="39"/>
      <c r="HC128" s="39"/>
      <c r="HD128" s="39"/>
      <c r="HE128" s="39"/>
      <c r="HF128" s="39"/>
      <c r="HG128" s="39"/>
      <c r="HH128" s="39"/>
      <c r="HI128" s="39"/>
      <c r="HJ128" s="39"/>
      <c r="HK128" s="39"/>
      <c r="HL128" s="39"/>
      <c r="HM128" s="39"/>
      <c r="HN128" s="39"/>
      <c r="HO128" s="39"/>
      <c r="HP128" s="39"/>
      <c r="HQ128" s="39"/>
      <c r="HR128" s="39"/>
      <c r="HS128" s="39"/>
      <c r="HT128" s="39"/>
      <c r="HU128" s="39"/>
      <c r="HV128" s="39"/>
      <c r="HW128" s="39"/>
      <c r="HX128" s="39"/>
      <c r="HY128" s="39"/>
      <c r="HZ128" s="39"/>
      <c r="IA128" s="39"/>
      <c r="IB128" s="39"/>
      <c r="IC128" s="39"/>
      <c r="ID128" s="39"/>
      <c r="IE128" s="39"/>
      <c r="IF128" s="39"/>
      <c r="IG128" s="39"/>
      <c r="IH128" s="39"/>
      <c r="II128" s="39"/>
      <c r="IJ128" s="39"/>
      <c r="IK128" s="39"/>
      <c r="IL128" s="39"/>
      <c r="IM128" s="39"/>
      <c r="IN128" s="39"/>
      <c r="IO128" s="39"/>
      <c r="IP128" s="39"/>
      <c r="IQ128" s="39"/>
    </row>
    <row r="129" spans="1:251" ht="15.75" x14ac:dyDescent="0.25">
      <c r="A129" s="39"/>
      <c r="B129" s="35"/>
      <c r="C129" s="36"/>
      <c r="D129" s="36"/>
      <c r="E129" s="37"/>
      <c r="F129" s="40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F129" s="39"/>
      <c r="AG129" s="39"/>
      <c r="AH129" s="39"/>
      <c r="AI129" s="39"/>
      <c r="AJ129" s="39"/>
      <c r="AK129" s="39"/>
      <c r="AL129" s="39"/>
      <c r="AM129" s="39"/>
      <c r="AN129" s="39"/>
      <c r="AO129" s="39"/>
      <c r="AP129" s="39"/>
      <c r="AQ129" s="39"/>
      <c r="AR129" s="39"/>
      <c r="AS129" s="39"/>
      <c r="AT129" s="39"/>
      <c r="AU129" s="39"/>
      <c r="AV129" s="39"/>
      <c r="AW129" s="39"/>
      <c r="AX129" s="39"/>
      <c r="AY129" s="39"/>
      <c r="AZ129" s="39"/>
      <c r="BA129" s="39"/>
      <c r="BB129" s="39"/>
      <c r="BC129" s="39"/>
      <c r="BD129" s="39"/>
      <c r="BE129" s="39"/>
      <c r="BF129" s="39"/>
      <c r="BG129" s="39"/>
      <c r="BH129" s="39"/>
      <c r="BI129" s="39"/>
      <c r="BJ129" s="39"/>
      <c r="BK129" s="39"/>
      <c r="BL129" s="39"/>
      <c r="BM129" s="39"/>
      <c r="BN129" s="39"/>
      <c r="BO129" s="39"/>
      <c r="BP129" s="39"/>
      <c r="BQ129" s="39"/>
      <c r="BR129" s="39"/>
      <c r="BS129" s="39"/>
      <c r="BT129" s="39"/>
      <c r="BU129" s="39"/>
      <c r="BV129" s="39"/>
      <c r="BW129" s="39"/>
      <c r="BX129" s="39"/>
      <c r="BY129" s="39"/>
      <c r="BZ129" s="39"/>
      <c r="CA129" s="39"/>
      <c r="CB129" s="39"/>
      <c r="CC129" s="39"/>
      <c r="CD129" s="39"/>
      <c r="CE129" s="39"/>
      <c r="CF129" s="39"/>
      <c r="CG129" s="39"/>
      <c r="CH129" s="39"/>
      <c r="CI129" s="39"/>
      <c r="CJ129" s="39"/>
      <c r="CK129" s="39"/>
      <c r="CL129" s="39"/>
      <c r="CM129" s="39"/>
      <c r="CN129" s="39"/>
      <c r="CO129" s="39"/>
      <c r="CP129" s="39"/>
      <c r="CQ129" s="39"/>
      <c r="CR129" s="39"/>
      <c r="CS129" s="39"/>
      <c r="CT129" s="39"/>
      <c r="CU129" s="39"/>
      <c r="CV129" s="39"/>
      <c r="CW129" s="39"/>
      <c r="CX129" s="39"/>
      <c r="CY129" s="39"/>
      <c r="CZ129" s="39"/>
      <c r="DA129" s="39"/>
      <c r="DB129" s="39"/>
      <c r="DC129" s="39"/>
      <c r="DD129" s="39"/>
      <c r="DE129" s="39"/>
      <c r="DF129" s="39"/>
      <c r="DG129" s="39"/>
      <c r="DH129" s="39"/>
      <c r="DI129" s="39"/>
      <c r="DJ129" s="39"/>
      <c r="DK129" s="39"/>
      <c r="DL129" s="39"/>
      <c r="DM129" s="39"/>
      <c r="DN129" s="39"/>
      <c r="DO129" s="39"/>
      <c r="DP129" s="39"/>
      <c r="DQ129" s="39"/>
      <c r="DR129" s="39"/>
      <c r="DS129" s="39"/>
      <c r="DT129" s="39"/>
      <c r="DU129" s="39"/>
      <c r="DV129" s="39"/>
      <c r="DW129" s="39"/>
      <c r="DX129" s="39"/>
      <c r="DY129" s="39"/>
      <c r="DZ129" s="39"/>
      <c r="EA129" s="39"/>
      <c r="EB129" s="39"/>
      <c r="EC129" s="39"/>
      <c r="ED129" s="39"/>
      <c r="EE129" s="39"/>
      <c r="EF129" s="39"/>
      <c r="EG129" s="39"/>
      <c r="EH129" s="39"/>
      <c r="EI129" s="39"/>
      <c r="EJ129" s="39"/>
      <c r="EK129" s="39"/>
      <c r="EL129" s="39"/>
      <c r="EM129" s="39"/>
      <c r="EN129" s="39"/>
      <c r="EO129" s="39"/>
      <c r="EP129" s="39"/>
      <c r="EQ129" s="39"/>
      <c r="ER129" s="39"/>
      <c r="ES129" s="39"/>
      <c r="ET129" s="39"/>
      <c r="EU129" s="39"/>
      <c r="EV129" s="39"/>
      <c r="EW129" s="39"/>
      <c r="EX129" s="39"/>
      <c r="EY129" s="39"/>
      <c r="EZ129" s="39"/>
      <c r="FA129" s="39"/>
      <c r="FB129" s="39"/>
      <c r="FC129" s="39"/>
      <c r="FD129" s="39"/>
      <c r="FE129" s="39"/>
      <c r="FF129" s="39"/>
      <c r="FG129" s="39"/>
      <c r="FH129" s="39"/>
      <c r="FI129" s="39"/>
      <c r="FJ129" s="39"/>
      <c r="FK129" s="39"/>
      <c r="FL129" s="39"/>
      <c r="FM129" s="39"/>
      <c r="FN129" s="39"/>
      <c r="FO129" s="39"/>
      <c r="FP129" s="39"/>
      <c r="FQ129" s="39"/>
      <c r="FR129" s="39"/>
      <c r="FS129" s="39"/>
      <c r="FT129" s="39"/>
      <c r="FU129" s="39"/>
      <c r="FV129" s="39"/>
      <c r="FW129" s="39"/>
      <c r="FX129" s="39"/>
      <c r="FY129" s="39"/>
      <c r="FZ129" s="39"/>
      <c r="GA129" s="39"/>
      <c r="GB129" s="39"/>
      <c r="GC129" s="39"/>
      <c r="GD129" s="39"/>
      <c r="GE129" s="39"/>
      <c r="GF129" s="39"/>
      <c r="GG129" s="39"/>
      <c r="GH129" s="39"/>
      <c r="GI129" s="39"/>
      <c r="GJ129" s="39"/>
      <c r="GK129" s="39"/>
      <c r="GL129" s="39"/>
      <c r="GM129" s="39"/>
      <c r="GN129" s="39"/>
      <c r="GO129" s="39"/>
      <c r="GP129" s="39"/>
      <c r="GQ129" s="39"/>
      <c r="GR129" s="39"/>
      <c r="GS129" s="39"/>
      <c r="GT129" s="39"/>
      <c r="GU129" s="39"/>
      <c r="GV129" s="39"/>
      <c r="GW129" s="39"/>
      <c r="GX129" s="39"/>
      <c r="GY129" s="39"/>
      <c r="GZ129" s="39"/>
      <c r="HA129" s="39"/>
      <c r="HB129" s="39"/>
      <c r="HC129" s="39"/>
      <c r="HD129" s="39"/>
      <c r="HE129" s="39"/>
      <c r="HF129" s="39"/>
      <c r="HG129" s="39"/>
      <c r="HH129" s="39"/>
      <c r="HI129" s="39"/>
      <c r="HJ129" s="39"/>
      <c r="HK129" s="39"/>
      <c r="HL129" s="39"/>
      <c r="HM129" s="39"/>
      <c r="HN129" s="39"/>
      <c r="HO129" s="39"/>
      <c r="HP129" s="39"/>
      <c r="HQ129" s="39"/>
      <c r="HR129" s="39"/>
      <c r="HS129" s="39"/>
      <c r="HT129" s="39"/>
      <c r="HU129" s="39"/>
      <c r="HV129" s="39"/>
      <c r="HW129" s="39"/>
      <c r="HX129" s="39"/>
      <c r="HY129" s="39"/>
      <c r="HZ129" s="39"/>
      <c r="IA129" s="39"/>
      <c r="IB129" s="39"/>
      <c r="IC129" s="39"/>
      <c r="ID129" s="39"/>
      <c r="IE129" s="39"/>
      <c r="IF129" s="39"/>
      <c r="IG129" s="39"/>
      <c r="IH129" s="39"/>
      <c r="II129" s="39"/>
      <c r="IJ129" s="39"/>
      <c r="IK129" s="39"/>
      <c r="IL129" s="39"/>
      <c r="IM129" s="39"/>
      <c r="IN129" s="39"/>
      <c r="IO129" s="39"/>
      <c r="IP129" s="39"/>
      <c r="IQ129" s="39"/>
    </row>
    <row r="130" spans="1:251" ht="15.75" x14ac:dyDescent="0.25">
      <c r="A130" s="39"/>
      <c r="B130" s="35"/>
      <c r="C130" s="36"/>
      <c r="D130" s="37"/>
      <c r="E130" s="37"/>
      <c r="F130" s="40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F130" s="39"/>
      <c r="AG130" s="39"/>
      <c r="AH130" s="39"/>
      <c r="AI130" s="39"/>
      <c r="AJ130" s="39"/>
      <c r="AK130" s="39"/>
      <c r="AL130" s="39"/>
      <c r="AM130" s="39"/>
      <c r="AN130" s="39"/>
      <c r="AO130" s="39"/>
      <c r="AP130" s="39"/>
      <c r="AQ130" s="39"/>
      <c r="AR130" s="39"/>
      <c r="AS130" s="39"/>
      <c r="AT130" s="39"/>
      <c r="AU130" s="39"/>
      <c r="AV130" s="39"/>
      <c r="AW130" s="39"/>
      <c r="AX130" s="39"/>
      <c r="AY130" s="39"/>
      <c r="AZ130" s="39"/>
      <c r="BA130" s="39"/>
      <c r="BB130" s="39"/>
      <c r="BC130" s="39"/>
      <c r="BD130" s="39"/>
      <c r="BE130" s="39"/>
      <c r="BF130" s="39"/>
      <c r="BG130" s="39"/>
      <c r="BH130" s="39"/>
      <c r="BI130" s="39"/>
      <c r="BJ130" s="39"/>
      <c r="BK130" s="39"/>
      <c r="BL130" s="39"/>
      <c r="BM130" s="39"/>
      <c r="BN130" s="39"/>
      <c r="BO130" s="39"/>
      <c r="BP130" s="39"/>
      <c r="BQ130" s="39"/>
      <c r="BR130" s="39"/>
      <c r="BS130" s="39"/>
      <c r="BT130" s="39"/>
      <c r="BU130" s="39"/>
      <c r="BV130" s="39"/>
      <c r="BW130" s="39"/>
      <c r="BX130" s="39"/>
      <c r="BY130" s="39"/>
      <c r="BZ130" s="39"/>
      <c r="CA130" s="39"/>
      <c r="CB130" s="39"/>
      <c r="CC130" s="39"/>
      <c r="CD130" s="39"/>
      <c r="CE130" s="39"/>
      <c r="CF130" s="39"/>
      <c r="CG130" s="39"/>
      <c r="CH130" s="39"/>
      <c r="CI130" s="39"/>
      <c r="CJ130" s="39"/>
      <c r="CK130" s="39"/>
      <c r="CL130" s="39"/>
      <c r="CM130" s="39"/>
      <c r="CN130" s="39"/>
      <c r="CO130" s="39"/>
      <c r="CP130" s="39"/>
      <c r="CQ130" s="39"/>
      <c r="CR130" s="39"/>
      <c r="CS130" s="39"/>
      <c r="CT130" s="39"/>
      <c r="CU130" s="39"/>
      <c r="CV130" s="39"/>
      <c r="CW130" s="39"/>
      <c r="CX130" s="39"/>
      <c r="CY130" s="39"/>
      <c r="CZ130" s="39"/>
      <c r="DA130" s="39"/>
      <c r="DB130" s="39"/>
      <c r="DC130" s="39"/>
      <c r="DD130" s="39"/>
      <c r="DE130" s="39"/>
      <c r="DF130" s="39"/>
      <c r="DG130" s="39"/>
      <c r="DH130" s="39"/>
      <c r="DI130" s="39"/>
      <c r="DJ130" s="39"/>
      <c r="DK130" s="39"/>
      <c r="DL130" s="39"/>
      <c r="DM130" s="39"/>
      <c r="DN130" s="39"/>
      <c r="DO130" s="39"/>
      <c r="DP130" s="39"/>
      <c r="DQ130" s="39"/>
      <c r="DR130" s="39"/>
      <c r="DS130" s="39"/>
      <c r="DT130" s="39"/>
      <c r="DU130" s="39"/>
      <c r="DV130" s="39"/>
      <c r="DW130" s="39"/>
      <c r="DX130" s="39"/>
      <c r="DY130" s="39"/>
      <c r="DZ130" s="39"/>
      <c r="EA130" s="39"/>
      <c r="EB130" s="39"/>
      <c r="EC130" s="39"/>
      <c r="ED130" s="39"/>
      <c r="EE130" s="39"/>
      <c r="EF130" s="39"/>
      <c r="EG130" s="39"/>
      <c r="EH130" s="39"/>
      <c r="EI130" s="39"/>
      <c r="EJ130" s="39"/>
      <c r="EK130" s="39"/>
      <c r="EL130" s="39"/>
      <c r="EM130" s="39"/>
      <c r="EN130" s="39"/>
      <c r="EO130" s="39"/>
      <c r="EP130" s="39"/>
      <c r="EQ130" s="39"/>
      <c r="ER130" s="39"/>
      <c r="ES130" s="39"/>
      <c r="ET130" s="39"/>
      <c r="EU130" s="39"/>
      <c r="EV130" s="39"/>
      <c r="EW130" s="39"/>
      <c r="EX130" s="39"/>
      <c r="EY130" s="39"/>
      <c r="EZ130" s="39"/>
      <c r="FA130" s="39"/>
      <c r="FB130" s="39"/>
      <c r="FC130" s="39"/>
      <c r="FD130" s="39"/>
      <c r="FE130" s="39"/>
      <c r="FF130" s="39"/>
      <c r="FG130" s="39"/>
      <c r="FH130" s="39"/>
      <c r="FI130" s="39"/>
      <c r="FJ130" s="39"/>
      <c r="FK130" s="39"/>
      <c r="FL130" s="39"/>
      <c r="FM130" s="39"/>
      <c r="FN130" s="39"/>
      <c r="FO130" s="39"/>
      <c r="FP130" s="39"/>
      <c r="FQ130" s="39"/>
      <c r="FR130" s="39"/>
      <c r="FS130" s="39"/>
      <c r="FT130" s="39"/>
      <c r="FU130" s="39"/>
      <c r="FV130" s="39"/>
      <c r="FW130" s="39"/>
      <c r="FX130" s="39"/>
      <c r="FY130" s="39"/>
      <c r="FZ130" s="39"/>
      <c r="GA130" s="39"/>
      <c r="GB130" s="39"/>
      <c r="GC130" s="39"/>
      <c r="GD130" s="39"/>
      <c r="GE130" s="39"/>
      <c r="GF130" s="39"/>
      <c r="GG130" s="39"/>
      <c r="GH130" s="39"/>
      <c r="GI130" s="39"/>
      <c r="GJ130" s="39"/>
      <c r="GK130" s="39"/>
      <c r="GL130" s="39"/>
      <c r="GM130" s="39"/>
      <c r="GN130" s="39"/>
      <c r="GO130" s="39"/>
      <c r="GP130" s="39"/>
      <c r="GQ130" s="39"/>
      <c r="GR130" s="39"/>
      <c r="GS130" s="39"/>
      <c r="GT130" s="39"/>
      <c r="GU130" s="39"/>
      <c r="GV130" s="39"/>
      <c r="GW130" s="39"/>
      <c r="GX130" s="39"/>
      <c r="GY130" s="39"/>
      <c r="GZ130" s="39"/>
      <c r="HA130" s="39"/>
      <c r="HB130" s="39"/>
      <c r="HC130" s="39"/>
      <c r="HD130" s="39"/>
      <c r="HE130" s="39"/>
      <c r="HF130" s="39"/>
      <c r="HG130" s="39"/>
      <c r="HH130" s="39"/>
      <c r="HI130" s="39"/>
      <c r="HJ130" s="39"/>
      <c r="HK130" s="39"/>
      <c r="HL130" s="39"/>
      <c r="HM130" s="39"/>
      <c r="HN130" s="39"/>
      <c r="HO130" s="39"/>
      <c r="HP130" s="39"/>
      <c r="HQ130" s="39"/>
      <c r="HR130" s="39"/>
      <c r="HS130" s="39"/>
      <c r="HT130" s="39"/>
      <c r="HU130" s="39"/>
      <c r="HV130" s="39"/>
      <c r="HW130" s="39"/>
      <c r="HX130" s="39"/>
      <c r="HY130" s="39"/>
      <c r="HZ130" s="39"/>
      <c r="IA130" s="39"/>
      <c r="IB130" s="39"/>
      <c r="IC130" s="39"/>
      <c r="ID130" s="39"/>
      <c r="IE130" s="39"/>
      <c r="IF130" s="39"/>
      <c r="IG130" s="39"/>
      <c r="IH130" s="39"/>
      <c r="II130" s="39"/>
      <c r="IJ130" s="39"/>
      <c r="IK130" s="39"/>
      <c r="IL130" s="39"/>
      <c r="IM130" s="39"/>
      <c r="IN130" s="39"/>
      <c r="IO130" s="39"/>
      <c r="IP130" s="39"/>
      <c r="IQ130" s="39"/>
    </row>
    <row r="131" spans="1:251" ht="15.75" x14ac:dyDescent="0.25">
      <c r="A131" s="39"/>
      <c r="B131" s="35"/>
      <c r="C131" s="42"/>
      <c r="D131" s="37"/>
      <c r="E131" s="37"/>
      <c r="F131" s="40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  <c r="AM131" s="39"/>
      <c r="AN131" s="39"/>
      <c r="AO131" s="39"/>
      <c r="AP131" s="39"/>
      <c r="AQ131" s="39"/>
      <c r="AR131" s="39"/>
      <c r="AS131" s="39"/>
      <c r="AT131" s="39"/>
      <c r="AU131" s="39"/>
      <c r="AV131" s="39"/>
      <c r="AW131" s="39"/>
      <c r="AX131" s="39"/>
      <c r="AY131" s="39"/>
      <c r="AZ131" s="39"/>
      <c r="BA131" s="39"/>
      <c r="BB131" s="39"/>
      <c r="BC131" s="39"/>
      <c r="BD131" s="39"/>
      <c r="BE131" s="39"/>
      <c r="BF131" s="39"/>
      <c r="BG131" s="39"/>
      <c r="BH131" s="39"/>
      <c r="BI131" s="39"/>
      <c r="BJ131" s="39"/>
      <c r="BK131" s="39"/>
      <c r="BL131" s="39"/>
      <c r="BM131" s="39"/>
      <c r="BN131" s="39"/>
      <c r="BO131" s="39"/>
      <c r="BP131" s="39"/>
      <c r="BQ131" s="39"/>
      <c r="BR131" s="39"/>
      <c r="BS131" s="39"/>
      <c r="BT131" s="39"/>
      <c r="BU131" s="39"/>
      <c r="BV131" s="39"/>
      <c r="BW131" s="39"/>
      <c r="BX131" s="39"/>
      <c r="BY131" s="39"/>
      <c r="BZ131" s="39"/>
      <c r="CA131" s="39"/>
      <c r="CB131" s="39"/>
      <c r="CC131" s="39"/>
      <c r="CD131" s="39"/>
      <c r="CE131" s="39"/>
      <c r="CF131" s="39"/>
      <c r="CG131" s="39"/>
      <c r="CH131" s="39"/>
      <c r="CI131" s="39"/>
      <c r="CJ131" s="39"/>
      <c r="CK131" s="39"/>
      <c r="CL131" s="39"/>
      <c r="CM131" s="39"/>
      <c r="CN131" s="39"/>
      <c r="CO131" s="39"/>
      <c r="CP131" s="39"/>
      <c r="CQ131" s="39"/>
      <c r="CR131" s="39"/>
      <c r="CS131" s="39"/>
      <c r="CT131" s="39"/>
      <c r="CU131" s="39"/>
      <c r="CV131" s="39"/>
      <c r="CW131" s="39"/>
      <c r="CX131" s="39"/>
      <c r="CY131" s="39"/>
      <c r="CZ131" s="39"/>
      <c r="DA131" s="39"/>
      <c r="DB131" s="39"/>
      <c r="DC131" s="39"/>
      <c r="DD131" s="39"/>
      <c r="DE131" s="39"/>
      <c r="DF131" s="39"/>
      <c r="DG131" s="39"/>
      <c r="DH131" s="39"/>
      <c r="DI131" s="39"/>
      <c r="DJ131" s="39"/>
      <c r="DK131" s="39"/>
      <c r="DL131" s="39"/>
      <c r="DM131" s="39"/>
      <c r="DN131" s="39"/>
      <c r="DO131" s="39"/>
      <c r="DP131" s="39"/>
      <c r="DQ131" s="39"/>
      <c r="DR131" s="39"/>
      <c r="DS131" s="39"/>
      <c r="DT131" s="39"/>
      <c r="DU131" s="39"/>
      <c r="DV131" s="39"/>
      <c r="DW131" s="39"/>
      <c r="DX131" s="39"/>
      <c r="DY131" s="39"/>
      <c r="DZ131" s="39"/>
      <c r="EA131" s="39"/>
      <c r="EB131" s="39"/>
      <c r="EC131" s="39"/>
      <c r="ED131" s="39"/>
      <c r="EE131" s="39"/>
      <c r="EF131" s="39"/>
      <c r="EG131" s="39"/>
      <c r="EH131" s="39"/>
      <c r="EI131" s="39"/>
      <c r="EJ131" s="39"/>
      <c r="EK131" s="39"/>
      <c r="EL131" s="39"/>
      <c r="EM131" s="39"/>
      <c r="EN131" s="39"/>
      <c r="EO131" s="39"/>
      <c r="EP131" s="39"/>
      <c r="EQ131" s="39"/>
      <c r="ER131" s="39"/>
      <c r="ES131" s="39"/>
      <c r="ET131" s="39"/>
      <c r="EU131" s="39"/>
      <c r="EV131" s="39"/>
      <c r="EW131" s="39"/>
      <c r="EX131" s="39"/>
      <c r="EY131" s="39"/>
      <c r="EZ131" s="39"/>
      <c r="FA131" s="39"/>
      <c r="FB131" s="39"/>
      <c r="FC131" s="39"/>
      <c r="FD131" s="39"/>
      <c r="FE131" s="39"/>
      <c r="FF131" s="39"/>
      <c r="FG131" s="39"/>
      <c r="FH131" s="39"/>
      <c r="FI131" s="39"/>
      <c r="FJ131" s="39"/>
      <c r="FK131" s="39"/>
      <c r="FL131" s="39"/>
      <c r="FM131" s="39"/>
      <c r="FN131" s="39"/>
      <c r="FO131" s="39"/>
      <c r="FP131" s="39"/>
      <c r="FQ131" s="39"/>
      <c r="FR131" s="39"/>
      <c r="FS131" s="39"/>
      <c r="FT131" s="39"/>
      <c r="FU131" s="39"/>
      <c r="FV131" s="39"/>
      <c r="FW131" s="39"/>
      <c r="FX131" s="39"/>
      <c r="FY131" s="39"/>
      <c r="FZ131" s="39"/>
      <c r="GA131" s="39"/>
      <c r="GB131" s="39"/>
      <c r="GC131" s="39"/>
      <c r="GD131" s="39"/>
      <c r="GE131" s="39"/>
      <c r="GF131" s="39"/>
      <c r="GG131" s="39"/>
      <c r="GH131" s="39"/>
      <c r="GI131" s="39"/>
      <c r="GJ131" s="39"/>
      <c r="GK131" s="39"/>
      <c r="GL131" s="39"/>
      <c r="GM131" s="39"/>
      <c r="GN131" s="39"/>
      <c r="GO131" s="39"/>
      <c r="GP131" s="39"/>
      <c r="GQ131" s="39"/>
      <c r="GR131" s="39"/>
      <c r="GS131" s="39"/>
      <c r="GT131" s="39"/>
      <c r="GU131" s="39"/>
      <c r="GV131" s="39"/>
      <c r="GW131" s="39"/>
      <c r="GX131" s="39"/>
      <c r="GY131" s="39"/>
      <c r="GZ131" s="39"/>
      <c r="HA131" s="39"/>
      <c r="HB131" s="39"/>
      <c r="HC131" s="39"/>
      <c r="HD131" s="39"/>
      <c r="HE131" s="39"/>
      <c r="HF131" s="39"/>
      <c r="HG131" s="39"/>
      <c r="HH131" s="39"/>
      <c r="HI131" s="39"/>
      <c r="HJ131" s="39"/>
      <c r="HK131" s="39"/>
      <c r="HL131" s="39"/>
      <c r="HM131" s="39"/>
      <c r="HN131" s="39"/>
      <c r="HO131" s="39"/>
      <c r="HP131" s="39"/>
      <c r="HQ131" s="39"/>
      <c r="HR131" s="39"/>
      <c r="HS131" s="39"/>
      <c r="HT131" s="39"/>
      <c r="HU131" s="39"/>
      <c r="HV131" s="39"/>
      <c r="HW131" s="39"/>
      <c r="HX131" s="39"/>
      <c r="HY131" s="39"/>
      <c r="HZ131" s="39"/>
      <c r="IA131" s="39"/>
      <c r="IB131" s="39"/>
      <c r="IC131" s="39"/>
      <c r="ID131" s="39"/>
      <c r="IE131" s="39"/>
      <c r="IF131" s="39"/>
      <c r="IG131" s="39"/>
      <c r="IH131" s="39"/>
      <c r="II131" s="39"/>
      <c r="IJ131" s="39"/>
      <c r="IK131" s="39"/>
      <c r="IL131" s="39"/>
      <c r="IM131" s="39"/>
      <c r="IN131" s="39"/>
      <c r="IO131" s="39"/>
      <c r="IP131" s="39"/>
      <c r="IQ131" s="39"/>
    </row>
    <row r="132" spans="1:251" ht="15.75" x14ac:dyDescent="0.25">
      <c r="A132" s="39"/>
      <c r="B132" s="35"/>
      <c r="C132" s="37"/>
      <c r="D132" s="37"/>
      <c r="E132" s="37"/>
      <c r="F132" s="40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F132" s="39"/>
      <c r="AG132" s="39"/>
      <c r="AH132" s="39"/>
      <c r="AI132" s="39"/>
      <c r="AJ132" s="39"/>
      <c r="AK132" s="39"/>
      <c r="AL132" s="39"/>
      <c r="AM132" s="39"/>
      <c r="AN132" s="39"/>
      <c r="AO132" s="39"/>
      <c r="AP132" s="39"/>
      <c r="AQ132" s="39"/>
      <c r="AR132" s="39"/>
      <c r="AS132" s="39"/>
      <c r="AT132" s="39"/>
      <c r="AU132" s="39"/>
      <c r="AV132" s="39"/>
      <c r="AW132" s="39"/>
      <c r="AX132" s="39"/>
      <c r="AY132" s="39"/>
      <c r="AZ132" s="39"/>
      <c r="BA132" s="39"/>
      <c r="BB132" s="39"/>
      <c r="BC132" s="39"/>
      <c r="BD132" s="39"/>
      <c r="BE132" s="39"/>
      <c r="BF132" s="39"/>
      <c r="BG132" s="39"/>
      <c r="BH132" s="39"/>
      <c r="BI132" s="39"/>
      <c r="BJ132" s="39"/>
      <c r="BK132" s="39"/>
      <c r="BL132" s="39"/>
      <c r="BM132" s="39"/>
      <c r="BN132" s="39"/>
      <c r="BO132" s="39"/>
      <c r="BP132" s="39"/>
      <c r="BQ132" s="39"/>
      <c r="BR132" s="39"/>
      <c r="BS132" s="39"/>
      <c r="BT132" s="39"/>
      <c r="BU132" s="39"/>
      <c r="BV132" s="39"/>
      <c r="BW132" s="39"/>
      <c r="BX132" s="39"/>
      <c r="BY132" s="39"/>
      <c r="BZ132" s="39"/>
      <c r="CA132" s="39"/>
      <c r="CB132" s="39"/>
      <c r="CC132" s="39"/>
      <c r="CD132" s="39"/>
      <c r="CE132" s="39"/>
      <c r="CF132" s="39"/>
      <c r="CG132" s="39"/>
      <c r="CH132" s="39"/>
      <c r="CI132" s="39"/>
      <c r="CJ132" s="39"/>
      <c r="CK132" s="39"/>
      <c r="CL132" s="39"/>
      <c r="CM132" s="39"/>
      <c r="CN132" s="39"/>
      <c r="CO132" s="39"/>
      <c r="CP132" s="39"/>
      <c r="CQ132" s="39"/>
      <c r="CR132" s="39"/>
      <c r="CS132" s="39"/>
      <c r="CT132" s="39"/>
      <c r="CU132" s="39"/>
      <c r="CV132" s="39"/>
      <c r="CW132" s="39"/>
      <c r="CX132" s="39"/>
      <c r="CY132" s="39"/>
      <c r="CZ132" s="39"/>
      <c r="DA132" s="39"/>
      <c r="DB132" s="39"/>
      <c r="DC132" s="39"/>
      <c r="DD132" s="39"/>
      <c r="DE132" s="39"/>
      <c r="DF132" s="39"/>
      <c r="DG132" s="39"/>
      <c r="DH132" s="39"/>
      <c r="DI132" s="39"/>
      <c r="DJ132" s="39"/>
      <c r="DK132" s="39"/>
      <c r="DL132" s="39"/>
      <c r="DM132" s="39"/>
      <c r="DN132" s="39"/>
      <c r="DO132" s="39"/>
      <c r="DP132" s="39"/>
      <c r="DQ132" s="39"/>
      <c r="DR132" s="39"/>
      <c r="DS132" s="39"/>
      <c r="DT132" s="39"/>
      <c r="DU132" s="39"/>
      <c r="DV132" s="39"/>
      <c r="DW132" s="39"/>
      <c r="DX132" s="39"/>
      <c r="DY132" s="39"/>
      <c r="DZ132" s="39"/>
      <c r="EA132" s="39"/>
      <c r="EB132" s="39"/>
      <c r="EC132" s="39"/>
      <c r="ED132" s="39"/>
      <c r="EE132" s="39"/>
      <c r="EF132" s="39"/>
      <c r="EG132" s="39"/>
      <c r="EH132" s="39"/>
      <c r="EI132" s="39"/>
      <c r="EJ132" s="39"/>
      <c r="EK132" s="39"/>
      <c r="EL132" s="39"/>
      <c r="EM132" s="39"/>
      <c r="EN132" s="39"/>
      <c r="EO132" s="39"/>
      <c r="EP132" s="39"/>
      <c r="EQ132" s="39"/>
      <c r="ER132" s="39"/>
      <c r="ES132" s="39"/>
      <c r="ET132" s="39"/>
      <c r="EU132" s="39"/>
      <c r="EV132" s="39"/>
      <c r="EW132" s="39"/>
      <c r="EX132" s="39"/>
      <c r="EY132" s="39"/>
      <c r="EZ132" s="39"/>
      <c r="FA132" s="39"/>
      <c r="FB132" s="39"/>
      <c r="FC132" s="39"/>
      <c r="FD132" s="39"/>
      <c r="FE132" s="39"/>
      <c r="FF132" s="39"/>
      <c r="FG132" s="39"/>
      <c r="FH132" s="39"/>
      <c r="FI132" s="39"/>
      <c r="FJ132" s="39"/>
      <c r="FK132" s="39"/>
      <c r="FL132" s="39"/>
      <c r="FM132" s="39"/>
      <c r="FN132" s="39"/>
      <c r="FO132" s="39"/>
      <c r="FP132" s="39"/>
      <c r="FQ132" s="39"/>
      <c r="FR132" s="39"/>
      <c r="FS132" s="39"/>
      <c r="FT132" s="39"/>
      <c r="FU132" s="39"/>
      <c r="FV132" s="39"/>
      <c r="FW132" s="39"/>
      <c r="FX132" s="39"/>
      <c r="FY132" s="39"/>
      <c r="FZ132" s="39"/>
      <c r="GA132" s="39"/>
      <c r="GB132" s="39"/>
      <c r="GC132" s="39"/>
      <c r="GD132" s="39"/>
      <c r="GE132" s="39"/>
      <c r="GF132" s="39"/>
      <c r="GG132" s="39"/>
      <c r="GH132" s="39"/>
      <c r="GI132" s="39"/>
      <c r="GJ132" s="39"/>
      <c r="GK132" s="39"/>
      <c r="GL132" s="39"/>
      <c r="GM132" s="39"/>
      <c r="GN132" s="39"/>
      <c r="GO132" s="39"/>
      <c r="GP132" s="39"/>
      <c r="GQ132" s="39"/>
      <c r="GR132" s="39"/>
      <c r="GS132" s="39"/>
      <c r="GT132" s="39"/>
      <c r="GU132" s="39"/>
      <c r="GV132" s="39"/>
      <c r="GW132" s="39"/>
      <c r="GX132" s="39"/>
      <c r="GY132" s="39"/>
      <c r="GZ132" s="39"/>
      <c r="HA132" s="39"/>
      <c r="HB132" s="39"/>
      <c r="HC132" s="39"/>
      <c r="HD132" s="39"/>
      <c r="HE132" s="39"/>
      <c r="HF132" s="39"/>
      <c r="HG132" s="39"/>
      <c r="HH132" s="39"/>
      <c r="HI132" s="39"/>
      <c r="HJ132" s="39"/>
      <c r="HK132" s="39"/>
      <c r="HL132" s="39"/>
      <c r="HM132" s="39"/>
      <c r="HN132" s="39"/>
      <c r="HO132" s="39"/>
      <c r="HP132" s="39"/>
      <c r="HQ132" s="39"/>
      <c r="HR132" s="39"/>
      <c r="HS132" s="39"/>
      <c r="HT132" s="39"/>
      <c r="HU132" s="39"/>
      <c r="HV132" s="39"/>
      <c r="HW132" s="39"/>
      <c r="HX132" s="39"/>
      <c r="HY132" s="39"/>
      <c r="HZ132" s="39"/>
      <c r="IA132" s="39"/>
      <c r="IB132" s="39"/>
      <c r="IC132" s="39"/>
      <c r="ID132" s="39"/>
      <c r="IE132" s="39"/>
      <c r="IF132" s="39"/>
      <c r="IG132" s="39"/>
      <c r="IH132" s="39"/>
      <c r="II132" s="39"/>
      <c r="IJ132" s="39"/>
      <c r="IK132" s="39"/>
      <c r="IL132" s="39"/>
      <c r="IM132" s="39"/>
      <c r="IN132" s="39"/>
      <c r="IO132" s="39"/>
      <c r="IP132" s="39"/>
      <c r="IQ132" s="39"/>
    </row>
    <row r="133" spans="1:251" ht="15.75" x14ac:dyDescent="0.25">
      <c r="A133" s="18"/>
      <c r="B133" s="43"/>
      <c r="C133" s="36"/>
      <c r="D133" s="37"/>
      <c r="E133" s="37"/>
      <c r="F133" s="44"/>
      <c r="G133" s="48"/>
    </row>
    <row r="134" spans="1:251" ht="15.75" x14ac:dyDescent="0.25">
      <c r="A134" s="39"/>
      <c r="B134" s="35"/>
      <c r="C134" s="36"/>
      <c r="D134" s="37"/>
      <c r="E134" s="37"/>
      <c r="F134" s="44"/>
      <c r="G134" s="48"/>
    </row>
    <row r="135" spans="1:251" ht="15.75" x14ac:dyDescent="0.25">
      <c r="A135" s="39"/>
      <c r="B135" s="35"/>
      <c r="C135" s="36"/>
      <c r="D135" s="37"/>
      <c r="E135" s="37"/>
      <c r="F135" s="44"/>
      <c r="G135" s="48"/>
    </row>
    <row r="136" spans="1:251" ht="15.75" x14ac:dyDescent="0.25">
      <c r="A136" s="39"/>
      <c r="B136" s="35"/>
      <c r="C136" s="36"/>
      <c r="D136" s="37"/>
      <c r="E136" s="37"/>
      <c r="F136" s="44"/>
      <c r="G136" s="48"/>
    </row>
    <row r="137" spans="1:251" ht="15.75" x14ac:dyDescent="0.25">
      <c r="A137" s="39"/>
      <c r="B137" s="44"/>
      <c r="C137" s="45"/>
      <c r="D137" s="45"/>
      <c r="E137" s="45"/>
      <c r="F137" s="49"/>
      <c r="G137" s="48"/>
    </row>
    <row r="138" spans="1:251" ht="15.75" x14ac:dyDescent="0.25">
      <c r="A138" s="39"/>
      <c r="B138" s="44"/>
      <c r="C138" s="44"/>
      <c r="D138" s="49"/>
      <c r="E138" s="50"/>
      <c r="F138" s="44"/>
      <c r="G138" s="48"/>
    </row>
    <row r="139" spans="1:251" x14ac:dyDescent="0.2">
      <c r="B139" s="51"/>
      <c r="C139" s="51"/>
      <c r="D139" s="51"/>
      <c r="E139" s="51"/>
      <c r="F139" s="51"/>
    </row>
    <row r="144" spans="1:251" ht="15.75" x14ac:dyDescent="0.25">
      <c r="B144" s="52"/>
      <c r="C144" s="52"/>
      <c r="D144" s="53"/>
    </row>
    <row r="145" spans="2:6" ht="15.75" x14ac:dyDescent="0.25">
      <c r="B145" s="52"/>
      <c r="C145" s="52"/>
      <c r="D145" s="53"/>
    </row>
    <row r="146" spans="2:6" ht="15.75" x14ac:dyDescent="0.25">
      <c r="B146" s="52"/>
      <c r="C146" s="52"/>
      <c r="D146" s="53"/>
    </row>
    <row r="147" spans="2:6" ht="15.75" x14ac:dyDescent="0.25">
      <c r="B147" s="52"/>
      <c r="C147" s="52"/>
      <c r="D147" s="53"/>
    </row>
    <row r="148" spans="2:6" ht="15.75" x14ac:dyDescent="0.25">
      <c r="B148" s="52"/>
      <c r="C148" s="52"/>
      <c r="D148" s="53"/>
      <c r="F148" s="2" t="s">
        <v>170</v>
      </c>
    </row>
    <row r="149" spans="2:6" ht="15.75" x14ac:dyDescent="0.25">
      <c r="B149" s="54"/>
      <c r="C149" s="54"/>
      <c r="D149" s="55"/>
    </row>
    <row r="151" spans="2:6" x14ac:dyDescent="0.2">
      <c r="F151" s="2" t="s">
        <v>170</v>
      </c>
    </row>
  </sheetData>
  <mergeCells count="4">
    <mergeCell ref="A112:C112"/>
    <mergeCell ref="D112:E112"/>
    <mergeCell ref="F112:G112"/>
    <mergeCell ref="A4:G4"/>
  </mergeCells>
  <conditionalFormatting sqref="G103">
    <cfRule type="cellIs" dxfId="3" priority="3" stopIfTrue="1" operator="equal">
      <formula>0</formula>
    </cfRule>
    <cfRule type="cellIs" dxfId="2" priority="4" stopIfTrue="1" operator="lessThan">
      <formula>0</formula>
    </cfRule>
  </conditionalFormatting>
  <conditionalFormatting sqref="G106">
    <cfRule type="cellIs" dxfId="1" priority="1" stopIfTrue="1" operator="equal">
      <formula>0</formula>
    </cfRule>
    <cfRule type="cellIs" dxfId="0" priority="2" stopIfTrue="1" operator="lessThan">
      <formula>0</formula>
    </cfRule>
  </conditionalFormatting>
  <pageMargins left="1.3779527559055118" right="0.39370078740157483" top="0.78740157480314965" bottom="0.78740157480314965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Шевчишин Наталя</dc:creator>
  <cp:lastModifiedBy>Admin</cp:lastModifiedBy>
  <cp:lastPrinted>2025-02-05T08:10:16Z</cp:lastPrinted>
  <dcterms:created xsi:type="dcterms:W3CDTF">2025-01-09T14:30:49Z</dcterms:created>
  <dcterms:modified xsi:type="dcterms:W3CDTF">2025-02-06T12:59:12Z</dcterms:modified>
</cp:coreProperties>
</file>